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williams\Desktop\"/>
    </mc:Choice>
  </mc:AlternateContent>
  <bookViews>
    <workbookView xWindow="0" yWindow="0" windowWidth="19200" windowHeight="10995"/>
  </bookViews>
  <sheets>
    <sheet name="Case Controls Worksheet" sheetId="1" r:id="rId1"/>
  </sheets>
  <definedNames>
    <definedName name="Inlet_Temp" comment="Inlet Temp">'Case Controls Worksheet'!$AF$63</definedName>
    <definedName name="Num">'Case Controls Worksheet'!$AJ$27</definedName>
    <definedName name="_xlnm.Print_Area" localSheetId="0">'Case Controls Worksheet'!$A$1:$AF$113</definedName>
  </definedNames>
  <calcPr calcId="152511"/>
</workbook>
</file>

<file path=xl/calcChain.xml><?xml version="1.0" encoding="utf-8"?>
<calcChain xmlns="http://schemas.openxmlformats.org/spreadsheetml/2006/main">
  <c r="AK90" i="1" l="1"/>
  <c r="N3" i="1"/>
  <c r="AK98" i="1" l="1"/>
  <c r="AK97" i="1"/>
  <c r="AK96" i="1"/>
  <c r="AK95" i="1"/>
  <c r="AK89" i="1" l="1"/>
  <c r="AK88" i="1"/>
  <c r="AK87" i="1"/>
  <c r="AK72" i="1"/>
  <c r="AK71" i="1"/>
  <c r="AJ88" i="1"/>
  <c r="AJ87" i="1"/>
  <c r="AJ85" i="1"/>
  <c r="AJ84" i="1"/>
  <c r="AJ83" i="1"/>
  <c r="AJ82" i="1"/>
  <c r="AJ81" i="1"/>
  <c r="AJ80" i="1"/>
  <c r="AJ79" i="1"/>
  <c r="AJ78" i="1"/>
  <c r="AJ77" i="1"/>
  <c r="AJ76" i="1"/>
  <c r="AJ75" i="1"/>
  <c r="AJ74" i="1"/>
  <c r="AJ73" i="1"/>
  <c r="AJ72" i="1"/>
  <c r="AJ71" i="1"/>
  <c r="AK86" i="1"/>
  <c r="AK85" i="1"/>
  <c r="AK84" i="1"/>
  <c r="AK83" i="1"/>
  <c r="AK82" i="1"/>
  <c r="AK81" i="1"/>
  <c r="AK80" i="1"/>
  <c r="AK79" i="1"/>
  <c r="AK78" i="1"/>
  <c r="AK77" i="1"/>
  <c r="AK76" i="1"/>
  <c r="AK75" i="1"/>
  <c r="AK74" i="1"/>
  <c r="AK73" i="1"/>
  <c r="AH96" i="1"/>
  <c r="AH95" i="1"/>
  <c r="AH86" i="1"/>
  <c r="AH87" i="1"/>
  <c r="AH94" i="1" l="1"/>
  <c r="AH93" i="1"/>
  <c r="AH92" i="1"/>
  <c r="AH91" i="1"/>
  <c r="AH89" i="1"/>
  <c r="AH88" i="1"/>
  <c r="AH85" i="1"/>
  <c r="AH84" i="1"/>
  <c r="AH83" i="1"/>
  <c r="AH82" i="1"/>
  <c r="AH81" i="1"/>
  <c r="AH80" i="1"/>
  <c r="AH79" i="1"/>
  <c r="AH78" i="1"/>
  <c r="AH77" i="1"/>
  <c r="AH76" i="1"/>
  <c r="AH75" i="1"/>
  <c r="AH74" i="1"/>
  <c r="AH73" i="1"/>
  <c r="AH72" i="1"/>
  <c r="AJ86" i="1"/>
  <c r="AH71" i="1"/>
  <c r="AI99" i="1" l="1"/>
</calcChain>
</file>

<file path=xl/comments1.xml><?xml version="1.0" encoding="utf-8"?>
<comments xmlns="http://schemas.openxmlformats.org/spreadsheetml/2006/main">
  <authors>
    <author>Nicole Williams</author>
  </authors>
  <commentList>
    <comment ref="AA47" authorId="0" shapeId="0">
      <text>
        <r>
          <rPr>
            <sz val="8"/>
            <color indexed="81"/>
            <rFont val="Tahoma"/>
            <family val="2"/>
          </rPr>
          <t>Modbus Serial - RTU Based
Modbus TCP - Ethernet Based</t>
        </r>
        <r>
          <rPr>
            <sz val="9"/>
            <color indexed="81"/>
            <rFont val="Tahoma"/>
            <family val="2"/>
          </rPr>
          <t xml:space="preserve">
</t>
        </r>
      </text>
    </comment>
  </commentList>
</comments>
</file>

<file path=xl/sharedStrings.xml><?xml version="1.0" encoding="utf-8"?>
<sst xmlns="http://schemas.openxmlformats.org/spreadsheetml/2006/main" count="211" uniqueCount="192">
  <si>
    <t>REQUEST FOR PROPOSAL WORKSHEET</t>
  </si>
  <si>
    <t>GENERAL INFORMATION</t>
  </si>
  <si>
    <t>City:</t>
  </si>
  <si>
    <t>Position:</t>
  </si>
  <si>
    <t>Phone Number:</t>
  </si>
  <si>
    <t>Compressor Make:</t>
  </si>
  <si>
    <t>Number of Stages:</t>
  </si>
  <si>
    <t>Motor HP:</t>
  </si>
  <si>
    <t>Motor FLA:</t>
  </si>
  <si>
    <t>Design Flow:</t>
  </si>
  <si>
    <t>Zip Code:</t>
  </si>
  <si>
    <t>PROJECT INFORMATION</t>
  </si>
  <si>
    <t>CONTROLLER SELECTION</t>
  </si>
  <si>
    <t>CompactLogix</t>
  </si>
  <si>
    <t>ControlLogix</t>
  </si>
  <si>
    <t>No Preference</t>
  </si>
  <si>
    <t>What type of control system are you replacing?</t>
  </si>
  <si>
    <t xml:space="preserve"> </t>
  </si>
  <si>
    <t>Hold to Run</t>
  </si>
  <si>
    <t>Pulse to Start/Stop</t>
  </si>
  <si>
    <t>Wye-Delta</t>
  </si>
  <si>
    <t>Yes</t>
  </si>
  <si>
    <t>MAIN MOTOR STARTER</t>
  </si>
  <si>
    <t>ENCLOSURE OPTION</t>
  </si>
  <si>
    <t>NEMA 4/12</t>
  </si>
  <si>
    <t>NEMA 4X Stainless Steel</t>
  </si>
  <si>
    <t>Temperatures</t>
  </si>
  <si>
    <t>Pressures</t>
  </si>
  <si>
    <t>Inlet Air Filter DP</t>
  </si>
  <si>
    <t>Compressor Type:</t>
  </si>
  <si>
    <t>Centrifugal</t>
  </si>
  <si>
    <t>Rotary Screw - Fixed Speed</t>
  </si>
  <si>
    <t>Rotary Screw - Variable Speed</t>
  </si>
  <si>
    <t>Reciprocating</t>
  </si>
  <si>
    <t>No</t>
  </si>
  <si>
    <t>Cooper Quad III</t>
  </si>
  <si>
    <t>Bay Vantage</t>
  </si>
  <si>
    <t>Cameron Universal</t>
  </si>
  <si>
    <t>Cameron PLC</t>
  </si>
  <si>
    <t>Cooper Quad 2000 - Console</t>
  </si>
  <si>
    <t>FS-Elliott Regulus</t>
  </si>
  <si>
    <t>If you are able to determine the type of circuitry used in your main motor starting equipment, please indicate:</t>
  </si>
  <si>
    <t>Motor Current</t>
  </si>
  <si>
    <t>Motor Power</t>
  </si>
  <si>
    <t>Vibrations</t>
  </si>
  <si>
    <t>Others</t>
  </si>
  <si>
    <t>Other:</t>
  </si>
  <si>
    <t>Inboard Bearing Temp</t>
  </si>
  <si>
    <t>Discharge Air Temp</t>
  </si>
  <si>
    <t>Outboard Bearing Temp</t>
  </si>
  <si>
    <t>Cooling Water IN Temp</t>
  </si>
  <si>
    <t>Cooling Water OUT Temp</t>
  </si>
  <si>
    <t>VISUALIZATION</t>
  </si>
  <si>
    <t>MULTIPLE MACHINE AUTOMATION</t>
  </si>
  <si>
    <t>Reliability</t>
  </si>
  <si>
    <t>Energy Efficiency</t>
  </si>
  <si>
    <t>Obsolescence</t>
  </si>
  <si>
    <t>None</t>
  </si>
  <si>
    <t>Immediate</t>
  </si>
  <si>
    <t>Unknown</t>
  </si>
  <si>
    <t>Across the Line</t>
  </si>
  <si>
    <t>Other</t>
  </si>
  <si>
    <t>Elliott Microprocessor (EDC)</t>
  </si>
  <si>
    <t>Electro-Pneumatic (No Microprocessor)</t>
  </si>
  <si>
    <t>AIR COMPRESSOR INFORMATION</t>
  </si>
  <si>
    <t>ANALOG INSTRUMENTATION</t>
  </si>
  <si>
    <t>Heater KW:</t>
  </si>
  <si>
    <t>Oil Pump HP:</t>
  </si>
  <si>
    <t>CENTRIFUGAL</t>
  </si>
  <si>
    <t>Hazardous</t>
  </si>
  <si>
    <t>Non Hazardous</t>
  </si>
  <si>
    <t>Injection Oil Temp</t>
  </si>
  <si>
    <t>Inner Stage Temp</t>
  </si>
  <si>
    <t>Discharge Temp</t>
  </si>
  <si>
    <t>After Cooler Temp</t>
  </si>
  <si>
    <t>Air Compressor ID:</t>
  </si>
  <si>
    <t>?</t>
  </si>
  <si>
    <r>
      <t>Ingersoll Rand</t>
    </r>
    <r>
      <rPr>
        <sz val="8"/>
        <color theme="1"/>
        <rFont val="Calibri"/>
        <family val="2"/>
      </rPr>
      <t>®</t>
    </r>
    <r>
      <rPr>
        <sz val="8"/>
        <color theme="1"/>
        <rFont val="Calibri"/>
        <family val="2"/>
        <scheme val="minor"/>
      </rPr>
      <t xml:space="preserve"> - XE</t>
    </r>
    <r>
      <rPr>
        <sz val="8"/>
        <color theme="1"/>
        <rFont val="Calibri"/>
        <family val="2"/>
      </rPr>
      <t>®</t>
    </r>
  </si>
  <si>
    <r>
      <t>Atlas Copco</t>
    </r>
    <r>
      <rPr>
        <sz val="8"/>
        <color theme="1"/>
        <rFont val="Calibri"/>
        <family val="2"/>
      </rPr>
      <t xml:space="preserve">®- </t>
    </r>
    <r>
      <rPr>
        <sz val="8"/>
        <color theme="1"/>
        <rFont val="Calibri"/>
        <family val="2"/>
        <scheme val="minor"/>
      </rPr>
      <t>Electronikon</t>
    </r>
    <r>
      <rPr>
        <sz val="8"/>
        <color theme="1"/>
        <rFont val="Calibri"/>
        <family val="2"/>
      </rPr>
      <t>®</t>
    </r>
    <r>
      <rPr>
        <sz val="8"/>
        <color theme="1"/>
        <rFont val="Calibri"/>
        <family val="2"/>
        <scheme val="minor"/>
      </rPr>
      <t xml:space="preserve"> Mark III</t>
    </r>
  </si>
  <si>
    <r>
      <t>Atlas Copco</t>
    </r>
    <r>
      <rPr>
        <sz val="8"/>
        <color theme="1"/>
        <rFont val="Calibri"/>
        <family val="2"/>
      </rPr>
      <t>® -</t>
    </r>
    <r>
      <rPr>
        <sz val="8"/>
        <color theme="1"/>
        <rFont val="Calibri"/>
        <family val="2"/>
        <scheme val="minor"/>
      </rPr>
      <t xml:space="preserve"> Electronikon</t>
    </r>
    <r>
      <rPr>
        <sz val="8"/>
        <color theme="1"/>
        <rFont val="Calibri"/>
        <family val="2"/>
      </rPr>
      <t>®</t>
    </r>
    <r>
      <rPr>
        <sz val="8"/>
        <color theme="1"/>
        <rFont val="Calibri"/>
        <family val="2"/>
        <scheme val="minor"/>
      </rPr>
      <t xml:space="preserve"> Mark IV</t>
    </r>
  </si>
  <si>
    <r>
      <t>Atlas Copco</t>
    </r>
    <r>
      <rPr>
        <sz val="8"/>
        <color theme="1"/>
        <rFont val="Calibri"/>
        <family val="2"/>
      </rPr>
      <t xml:space="preserve">® - </t>
    </r>
    <r>
      <rPr>
        <sz val="8"/>
        <color theme="1"/>
        <rFont val="Calibri"/>
        <family val="2"/>
        <scheme val="minor"/>
      </rPr>
      <t>Electronikon</t>
    </r>
    <r>
      <rPr>
        <sz val="8"/>
        <color theme="1"/>
        <rFont val="Calibri"/>
        <family val="2"/>
      </rPr>
      <t>®</t>
    </r>
    <r>
      <rPr>
        <sz val="8"/>
        <color theme="1"/>
        <rFont val="Calibri"/>
        <family val="2"/>
        <scheme val="minor"/>
      </rPr>
      <t xml:space="preserve"> Mark V</t>
    </r>
  </si>
  <si>
    <t>Timeframe of Project?</t>
  </si>
  <si>
    <t>Justification of Project?</t>
  </si>
  <si>
    <t>Compressor Serial #:</t>
  </si>
  <si>
    <t>Do you have a preferred Allen Bradley platform?</t>
  </si>
  <si>
    <t>Case Engineering, Inc. makes no claim of special affiliation with or special sanctions by the original manufacturers or their respective trademarks.  The appearance of those names is not intended to imply Case Engineering, Inc. is an authorized dealer or distributor of these manufacturers.</t>
  </si>
  <si>
    <t>6 - 12 mos.</t>
  </si>
  <si>
    <t>1 - 2 yrs.</t>
  </si>
  <si>
    <t>2+ yrs.</t>
  </si>
  <si>
    <t>1st Stage Discharge Temp</t>
  </si>
  <si>
    <t>2nd Stage Inlet temp</t>
  </si>
  <si>
    <t>2nd Stage Discharge Temp</t>
  </si>
  <si>
    <t>Element 1 Outlet Temp</t>
  </si>
  <si>
    <t>Element 2 Inlet Temp</t>
  </si>
  <si>
    <t>Element 2 Outlet Temp</t>
  </si>
  <si>
    <t>Package Discharge Temp</t>
  </si>
  <si>
    <t>Compressor Outlet Temp</t>
  </si>
  <si>
    <t>Cooling Water IC OUT Temp</t>
  </si>
  <si>
    <t>Cooling Water RC OUT Temp</t>
  </si>
  <si>
    <t>Bearing Oil Temp</t>
  </si>
  <si>
    <t>Oil Seperator Oil Temp</t>
  </si>
  <si>
    <t>Oil Seperator 1 Temp</t>
  </si>
  <si>
    <t>Oil Seperator 2 Temp</t>
  </si>
  <si>
    <t>Oil Temp</t>
  </si>
  <si>
    <t>Motor Bearing A Temp</t>
  </si>
  <si>
    <t>Motor Bearing B Temp</t>
  </si>
  <si>
    <t>Motor Bearing C Temp</t>
  </si>
  <si>
    <t>Oil Injection Element 1 PSI</t>
  </si>
  <si>
    <t>Oil Injection Element 2 PSI</t>
  </si>
  <si>
    <t>DP Discharge PSI Oil Seperator 1</t>
  </si>
  <si>
    <t>DP Discharge PSI Oil Seperator 2</t>
  </si>
  <si>
    <t>Oil Filter Inlet PSI</t>
  </si>
  <si>
    <t>Inner Cooler PSI</t>
  </si>
  <si>
    <t>DP Water Cooler 1 PSI</t>
  </si>
  <si>
    <t>DP Water Cooler 2 PSI</t>
  </si>
  <si>
    <t>Inlet Vacuum</t>
  </si>
  <si>
    <t>2nd Stage Inlet PSI</t>
  </si>
  <si>
    <t>2nd Stage Discharge PSI</t>
  </si>
  <si>
    <t>Compressor Outlet PSI</t>
  </si>
  <si>
    <t>Package Discharge PSI</t>
  </si>
  <si>
    <t>Bearing Oil PSI</t>
  </si>
  <si>
    <t>Dryer Rotation</t>
  </si>
  <si>
    <t>Dryer Dewpoint</t>
  </si>
  <si>
    <t>Do you have a need for MODBUS communication in addition to native EtherNet?</t>
  </si>
  <si>
    <t>Would you like a Power Package (Control Power Transformer, Oil Pump Motor Starter, Oil Heater Contactor)?</t>
  </si>
  <si>
    <t>Discharge Air Filter PSI</t>
  </si>
  <si>
    <t>Line/System PSI</t>
  </si>
  <si>
    <t>Pre-filter Oil PSI</t>
  </si>
  <si>
    <t>RECIPRICATING</t>
  </si>
  <si>
    <t>Inlet Water Temp</t>
  </si>
  <si>
    <t>Outlet Water Temp</t>
  </si>
  <si>
    <t>Inner Cooler Water Temp</t>
  </si>
  <si>
    <t>Frame Oil PSI</t>
  </si>
  <si>
    <t>Inner Cooler Water PSI</t>
  </si>
  <si>
    <t>Dry Side Air Temp</t>
  </si>
  <si>
    <t>Exists</t>
  </si>
  <si>
    <t>Add</t>
  </si>
  <si>
    <t>Design PSI:</t>
  </si>
  <si>
    <t>DATE:</t>
  </si>
  <si>
    <t>MP3, CMC, and Centac are registered trademarks of Ingersoll Rand, Inc.  Quad x and Universal are registered trademarks of Cooper Cameron.  Electronikon x are registered trademarks of Atlas Copco</t>
  </si>
  <si>
    <t>Is this project funded?</t>
  </si>
  <si>
    <t xml:space="preserve">Yes </t>
  </si>
  <si>
    <r>
      <t>Ingersoll Rand</t>
    </r>
    <r>
      <rPr>
        <sz val="8"/>
        <color theme="1"/>
        <rFont val="Calibri"/>
        <family val="2"/>
      </rPr>
      <t>®</t>
    </r>
    <r>
      <rPr>
        <sz val="8"/>
        <color theme="1"/>
        <rFont val="Calibri"/>
        <family val="2"/>
        <scheme val="minor"/>
      </rPr>
      <t xml:space="preserve"> - CMC</t>
    </r>
    <r>
      <rPr>
        <sz val="8"/>
        <color theme="1"/>
        <rFont val="Calibri"/>
        <family val="2"/>
      </rPr>
      <t>®</t>
    </r>
  </si>
  <si>
    <r>
      <t>Ingersoll Rand</t>
    </r>
    <r>
      <rPr>
        <sz val="8"/>
        <color theme="1"/>
        <rFont val="Calibri"/>
        <family val="2"/>
      </rPr>
      <t>®</t>
    </r>
    <r>
      <rPr>
        <sz val="8"/>
        <color theme="1"/>
        <rFont val="Calibri"/>
        <family val="2"/>
        <scheme val="minor"/>
      </rPr>
      <t xml:space="preserve"> - MP3</t>
    </r>
    <r>
      <rPr>
        <sz val="8"/>
        <color theme="1"/>
        <rFont val="Calibri"/>
        <family val="2"/>
      </rPr>
      <t>®</t>
    </r>
  </si>
  <si>
    <t>Cooper Quad 2000-Wall Mount</t>
  </si>
  <si>
    <t>SullAir Supervisor</t>
  </si>
  <si>
    <t>SullAir Supervisor II</t>
  </si>
  <si>
    <t>Amp 500</t>
  </si>
  <si>
    <t>Is the main motor starter currently located inside of the control system enclosure?</t>
  </si>
  <si>
    <t>Name:</t>
  </si>
  <si>
    <t>Company:</t>
  </si>
  <si>
    <t>Address:</t>
  </si>
  <si>
    <t>Not available</t>
  </si>
  <si>
    <t>Can Provide</t>
  </si>
  <si>
    <t>Do you want a new Enclosure or a Plug n Play RetroKit?</t>
  </si>
  <si>
    <t>Nema 4/12 Enclosure</t>
  </si>
  <si>
    <r>
      <t>XE</t>
    </r>
    <r>
      <rPr>
        <sz val="8"/>
        <color theme="1"/>
        <rFont val="Calibri"/>
        <family val="2"/>
      </rPr>
      <t>® RetroKit</t>
    </r>
  </si>
  <si>
    <r>
      <t>CMC</t>
    </r>
    <r>
      <rPr>
        <sz val="8"/>
        <color theme="1"/>
        <rFont val="Calibri"/>
        <family val="2"/>
      </rPr>
      <t>® RetroKit</t>
    </r>
  </si>
  <si>
    <r>
      <t>MP3</t>
    </r>
    <r>
      <rPr>
        <sz val="8"/>
        <color theme="1"/>
        <rFont val="Calibri"/>
        <family val="2"/>
      </rPr>
      <t>® RetroKit</t>
    </r>
  </si>
  <si>
    <r>
      <t>Quad III</t>
    </r>
    <r>
      <rPr>
        <sz val="8"/>
        <color theme="1"/>
        <rFont val="Calibri"/>
        <family val="2"/>
      </rPr>
      <t>® RetroKit</t>
    </r>
  </si>
  <si>
    <r>
      <t>Universal</t>
    </r>
    <r>
      <rPr>
        <sz val="8"/>
        <color theme="1"/>
        <rFont val="Calibri"/>
        <family val="2"/>
      </rPr>
      <t>® RetroKit</t>
    </r>
  </si>
  <si>
    <r>
      <t>Electronikon</t>
    </r>
    <r>
      <rPr>
        <sz val="8"/>
        <color theme="1"/>
        <rFont val="Calibri"/>
        <family val="2"/>
      </rPr>
      <t>®</t>
    </r>
    <r>
      <rPr>
        <sz val="8"/>
        <color theme="1"/>
        <rFont val="Calibri"/>
        <family val="2"/>
        <scheme val="minor"/>
      </rPr>
      <t xml:space="preserve"> RetroKit</t>
    </r>
  </si>
  <si>
    <r>
      <t>Regulus</t>
    </r>
    <r>
      <rPr>
        <sz val="8"/>
        <color theme="1"/>
        <rFont val="Calibri"/>
        <family val="2"/>
      </rPr>
      <t>® RetroKit</t>
    </r>
  </si>
  <si>
    <r>
      <t>SullAir</t>
    </r>
    <r>
      <rPr>
        <sz val="8"/>
        <color theme="1"/>
        <rFont val="Calibri"/>
        <family val="2"/>
      </rPr>
      <t>®</t>
    </r>
    <r>
      <rPr>
        <sz val="8"/>
        <color theme="1"/>
        <rFont val="Calibri"/>
        <family val="2"/>
        <scheme val="minor"/>
      </rPr>
      <t xml:space="preserve"> Supervisor</t>
    </r>
    <r>
      <rPr>
        <sz val="8"/>
        <color theme="1"/>
        <rFont val="Calibri"/>
        <family val="2"/>
      </rPr>
      <t>® RetroKit</t>
    </r>
  </si>
  <si>
    <t>Yes - Class 1 Div 2</t>
  </si>
  <si>
    <t>Yes - Class 1 Div 1</t>
  </si>
  <si>
    <t>Yes - MODBUS TCP</t>
  </si>
  <si>
    <t xml:space="preserve">Yes - MODBUS RTU </t>
  </si>
  <si>
    <t>The information needed to provide you with an accurate quotation can be identified in the following document.  How thoroughly and accurately you fcomplete this form directly affects the accuracy of your quotation.  Please call 800-294-7856 with questions or for assistance.</t>
  </si>
  <si>
    <r>
      <t>Quad 2000</t>
    </r>
    <r>
      <rPr>
        <sz val="8"/>
        <color theme="1"/>
        <rFont val="Calibri"/>
        <family val="2"/>
      </rPr>
      <t>®</t>
    </r>
    <r>
      <rPr>
        <sz val="8"/>
        <color theme="1"/>
        <rFont val="Calibri"/>
        <family val="2"/>
        <scheme val="minor"/>
      </rPr>
      <t>-Wall Mount RetroKit</t>
    </r>
  </si>
  <si>
    <r>
      <t>Quad 2000</t>
    </r>
    <r>
      <rPr>
        <sz val="8"/>
        <color theme="1"/>
        <rFont val="Calibri"/>
        <family val="2"/>
      </rPr>
      <t>®</t>
    </r>
    <r>
      <rPr>
        <sz val="8"/>
        <color theme="1"/>
        <rFont val="Calibri"/>
        <family val="2"/>
        <scheme val="minor"/>
      </rPr>
      <t>-Console Mount RetroKit</t>
    </r>
  </si>
  <si>
    <t xml:space="preserve">    Email Address:</t>
  </si>
  <si>
    <t xml:space="preserve">     State:</t>
  </si>
  <si>
    <t>Exists
Add</t>
  </si>
  <si>
    <t>Please click here for more details</t>
  </si>
  <si>
    <t>Are you able to provide Drawings?</t>
  </si>
  <si>
    <t xml:space="preserve">  Is this a  Hazardous Environment?</t>
  </si>
  <si>
    <t>COMMENTS</t>
  </si>
  <si>
    <r>
      <t>AirView</t>
    </r>
    <r>
      <rPr>
        <sz val="9"/>
        <color rgb="FF444444"/>
        <rFont val="Calibri"/>
        <family val="2"/>
      </rPr>
      <t>™</t>
    </r>
    <r>
      <rPr>
        <sz val="9"/>
        <color rgb="FF444444"/>
        <rFont val="Open_sansregular"/>
      </rPr>
      <t xml:space="preserve"> is a set of tools for visulaizing your compressed air system on a variety of different platforms.  Would you like a quote for AirView™?</t>
    </r>
  </si>
  <si>
    <r>
      <t>AirMaster</t>
    </r>
    <r>
      <rPr>
        <sz val="9"/>
        <color rgb="FF444444"/>
        <rFont val="Calibri"/>
        <family val="2"/>
      </rPr>
      <t>™</t>
    </r>
    <r>
      <rPr>
        <sz val="9"/>
        <color rgb="FF444444"/>
        <rFont val="Open_sansregular"/>
      </rPr>
      <t xml:space="preserve"> is logic that manages multiple air compressors to maximize energy efficiency.  Would you like a proposal for AirMaster</t>
    </r>
    <r>
      <rPr>
        <sz val="9"/>
        <color rgb="FF444444"/>
        <rFont val="Calibri"/>
        <family val="2"/>
      </rPr>
      <t>™</t>
    </r>
    <r>
      <rPr>
        <sz val="9"/>
        <color rgb="FF444444"/>
        <rFont val="Open_sansregular"/>
      </rPr>
      <t>?</t>
    </r>
  </si>
  <si>
    <t>Energy Savings</t>
  </si>
  <si>
    <t>Are you able to provide High Quality Pictures?</t>
  </si>
  <si>
    <t>2nd Stage Water Temp</t>
  </si>
  <si>
    <r>
      <t>AirView</t>
    </r>
    <r>
      <rPr>
        <sz val="8"/>
        <color theme="1"/>
        <rFont val="Calibri"/>
        <family val="2"/>
      </rPr>
      <t>™</t>
    </r>
    <r>
      <rPr>
        <sz val="8"/>
        <color theme="1"/>
        <rFont val="Calibri"/>
        <family val="2"/>
        <scheme val="minor"/>
      </rPr>
      <t xml:space="preserve"> SRP</t>
    </r>
  </si>
  <si>
    <r>
      <t>AirView</t>
    </r>
    <r>
      <rPr>
        <sz val="8"/>
        <rFont val="Calibri"/>
        <family val="2"/>
      </rPr>
      <t>™</t>
    </r>
    <r>
      <rPr>
        <sz val="8"/>
        <rFont val="Arial"/>
        <family val="2"/>
      </rPr>
      <t xml:space="preserve"> VP</t>
    </r>
  </si>
  <si>
    <r>
      <t>AirView</t>
    </r>
    <r>
      <rPr>
        <sz val="8"/>
        <color theme="1"/>
        <rFont val="Calibri"/>
        <family val="2"/>
      </rPr>
      <t>™</t>
    </r>
    <r>
      <rPr>
        <sz val="8"/>
        <color theme="1"/>
        <rFont val="Calibri"/>
        <family val="2"/>
        <scheme val="minor"/>
      </rPr>
      <t xml:space="preserve"> ME</t>
    </r>
  </si>
  <si>
    <r>
      <t>AirView</t>
    </r>
    <r>
      <rPr>
        <sz val="8"/>
        <color theme="1"/>
        <rFont val="Calibri"/>
        <family val="2"/>
      </rPr>
      <t>™</t>
    </r>
    <r>
      <rPr>
        <sz val="8"/>
        <color theme="1"/>
        <rFont val="Calibri"/>
        <family val="2"/>
        <scheme val="minor"/>
      </rPr>
      <t xml:space="preserve"> SE</t>
    </r>
  </si>
  <si>
    <t>10" PanelView Plus HMI</t>
  </si>
  <si>
    <t>12.5" PanelView Plus HMI</t>
  </si>
  <si>
    <t>15" PanelView Plus HMI</t>
  </si>
  <si>
    <t>Upgraded standard 7" PanelView Plus HMI:</t>
  </si>
  <si>
    <t>Nema 4X SS Enclosure</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</si>
</sst>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Calibri"/>
      <family val="2"/>
      <scheme val="minor"/>
    </font>
    <font>
      <sz val="8"/>
      <color theme="1"/>
      <name val="Calibri"/>
      <family val="2"/>
      <scheme val="minor"/>
    </font>
    <font>
      <b/>
      <sz val="10"/>
      <color theme="1"/>
      <name val="Calibri"/>
      <family val="2"/>
      <scheme val="minor"/>
    </font>
    <font>
      <b/>
      <sz val="8"/>
      <color theme="1"/>
      <name val="Calibri"/>
      <family val="2"/>
      <scheme val="minor"/>
    </font>
    <font>
      <b/>
      <sz val="9"/>
      <color theme="1"/>
      <name val="Calibri"/>
      <family val="2"/>
      <scheme val="minor"/>
    </font>
    <font>
      <sz val="8"/>
      <color theme="1"/>
      <name val="Calibri"/>
      <family val="2"/>
    </font>
    <font>
      <sz val="10"/>
      <name val="Arial"/>
      <family val="2"/>
    </font>
    <font>
      <u/>
      <sz val="10"/>
      <color indexed="12"/>
      <name val="Arial"/>
      <family val="2"/>
    </font>
    <font>
      <b/>
      <u/>
      <sz val="8"/>
      <color indexed="12"/>
      <name val="Arial"/>
      <family val="2"/>
    </font>
    <font>
      <sz val="9"/>
      <color indexed="81"/>
      <name val="Tahoma"/>
      <family val="2"/>
    </font>
    <font>
      <sz val="8"/>
      <color rgb="FF444444"/>
      <name val="Open_sansregular"/>
    </font>
    <font>
      <b/>
      <sz val="8"/>
      <color rgb="FF444444"/>
      <name val="Open_sansregular"/>
    </font>
    <font>
      <sz val="7"/>
      <color rgb="FF444444"/>
      <name val="Open_sansregular"/>
    </font>
    <font>
      <sz val="8"/>
      <color indexed="81"/>
      <name val="Tahoma"/>
      <family val="2"/>
    </font>
    <font>
      <b/>
      <sz val="12"/>
      <color theme="1"/>
      <name val="Calibri"/>
      <family val="2"/>
      <scheme val="minor"/>
    </font>
    <font>
      <sz val="9"/>
      <color theme="1"/>
      <name val="Calibri"/>
      <family val="2"/>
      <scheme val="minor"/>
    </font>
    <font>
      <sz val="9"/>
      <color rgb="FF444444"/>
      <name val="Open_sansregular"/>
    </font>
    <font>
      <sz val="9"/>
      <color theme="1"/>
      <name val="Small Fonts"/>
      <family val="2"/>
    </font>
    <font>
      <b/>
      <sz val="9"/>
      <color rgb="FF444444"/>
      <name val="Open_sansregular"/>
    </font>
    <font>
      <sz val="10"/>
      <color theme="1"/>
      <name val="Calibri"/>
      <family val="2"/>
      <scheme val="minor"/>
    </font>
    <font>
      <sz val="10"/>
      <color rgb="FF444444"/>
      <name val="Open_sansregular"/>
    </font>
    <font>
      <b/>
      <u/>
      <sz val="10"/>
      <color indexed="12"/>
      <name val="Arial"/>
      <family val="2"/>
    </font>
    <font>
      <sz val="9"/>
      <color rgb="FF444444"/>
      <name val="Calibri"/>
      <family val="2"/>
    </font>
    <font>
      <sz val="8"/>
      <name val="Calibri"/>
      <family val="2"/>
      <scheme val="minor"/>
    </font>
    <font>
      <sz val="8"/>
      <name val="Arial"/>
      <family val="2"/>
    </font>
    <font>
      <sz val="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59999389629810485"/>
        <bgColor indexed="64"/>
      </patternFill>
    </fill>
  </fills>
  <borders count="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0" fontId="6" fillId="0" borderId="0"/>
    <xf numFmtId="0" fontId="7" fillId="0" borderId="0" applyNumberFormat="0" applyFill="0" applyBorder="0" applyAlignment="0" applyProtection="0">
      <alignment vertical="top"/>
      <protection locked="0"/>
    </xf>
    <xf numFmtId="9" fontId="6" fillId="0" borderId="0" applyFont="0" applyFill="0" applyBorder="0" applyAlignment="0" applyProtection="0"/>
  </cellStyleXfs>
  <cellXfs count="108">
    <xf numFmtId="0" fontId="0" fillId="0" borderId="0" xfId="0"/>
    <xf numFmtId="0" fontId="1" fillId="0" borderId="0" xfId="0" applyFont="1" applyAlignment="1">
      <alignment wrapText="1"/>
    </xf>
    <xf numFmtId="0" fontId="1" fillId="0" borderId="0" xfId="0" applyFont="1"/>
    <xf numFmtId="0" fontId="1" fillId="0" borderId="0" xfId="0" applyFont="1" applyAlignment="1">
      <alignment vertical="center"/>
    </xf>
    <xf numFmtId="0" fontId="0" fillId="0" borderId="0" xfId="0" applyAlignment="1">
      <alignment vertical="center"/>
    </xf>
    <xf numFmtId="0" fontId="2"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Alignment="1">
      <alignment horizontal="right" vertical="center"/>
    </xf>
    <xf numFmtId="0" fontId="2" fillId="0" borderId="0" xfId="0" applyFont="1" applyFill="1" applyAlignment="1">
      <alignment vertical="center"/>
    </xf>
    <xf numFmtId="0" fontId="3" fillId="0" borderId="0" xfId="0" applyFont="1" applyFill="1" applyAlignment="1">
      <alignment horizontal="center" vertical="center"/>
    </xf>
    <xf numFmtId="0" fontId="0" fillId="0" borderId="0" xfId="0" applyBorder="1"/>
    <xf numFmtId="0" fontId="1" fillId="0" borderId="0" xfId="0" applyFont="1" applyBorder="1" applyAlignment="1">
      <alignment vertical="center"/>
    </xf>
    <xf numFmtId="0" fontId="1"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indent="1"/>
    </xf>
    <xf numFmtId="0" fontId="1" fillId="0" borderId="0" xfId="0" applyFont="1" applyAlignment="1">
      <alignment vertical="center" wrapText="1"/>
    </xf>
    <xf numFmtId="0" fontId="1" fillId="0" borderId="0" xfId="0" applyFont="1" applyFill="1" applyAlignment="1"/>
    <xf numFmtId="0" fontId="0" fillId="0" borderId="0" xfId="0" applyFill="1"/>
    <xf numFmtId="0" fontId="1" fillId="0" borderId="0" xfId="0" applyFont="1" applyFill="1" applyAlignment="1">
      <alignment horizontal="left" vertical="center"/>
    </xf>
    <xf numFmtId="0" fontId="4" fillId="0" borderId="0" xfId="0" applyFont="1" applyFill="1" applyBorder="1" applyAlignment="1">
      <alignment horizontal="center" vertical="center"/>
    </xf>
    <xf numFmtId="0" fontId="1" fillId="0" borderId="0" xfId="0" applyFont="1" applyBorder="1" applyAlignment="1">
      <alignment horizontal="right" vertical="center"/>
    </xf>
    <xf numFmtId="0" fontId="3" fillId="0" borderId="0" xfId="0" applyFont="1" applyFill="1" applyBorder="1" applyAlignment="1">
      <alignment horizontal="center" vertical="center"/>
    </xf>
    <xf numFmtId="0" fontId="3" fillId="0" borderId="0" xfId="0" applyFont="1" applyAlignment="1">
      <alignment vertical="center"/>
    </xf>
    <xf numFmtId="0" fontId="1" fillId="0" borderId="0" xfId="0" applyFont="1" applyFill="1" applyAlignment="1">
      <alignment horizontal="right" vertical="center"/>
    </xf>
    <xf numFmtId="0" fontId="1" fillId="0" borderId="0" xfId="0" applyFont="1" applyAlignment="1" applyProtection="1">
      <alignment vertical="center"/>
      <protection hidden="1"/>
    </xf>
    <xf numFmtId="0" fontId="1" fillId="0" borderId="0" xfId="0" applyFont="1" applyProtection="1">
      <protection locked="0" hidden="1"/>
    </xf>
    <xf numFmtId="0" fontId="0" fillId="0" borderId="0" xfId="0" applyProtection="1">
      <protection locked="0" hidden="1"/>
    </xf>
    <xf numFmtId="0" fontId="2" fillId="0" borderId="0" xfId="0" applyFont="1" applyFill="1" applyAlignment="1" applyProtection="1">
      <alignment vertical="center"/>
      <protection locked="0" hidden="1"/>
    </xf>
    <xf numFmtId="0" fontId="2" fillId="0" borderId="0" xfId="0" applyFont="1" applyFill="1" applyAlignment="1" applyProtection="1">
      <alignment horizontal="center" vertical="center"/>
      <protection locked="0" hidden="1"/>
    </xf>
    <xf numFmtId="0" fontId="0" fillId="0" borderId="0" xfId="0" applyBorder="1" applyProtection="1">
      <protection locked="0" hidden="1"/>
    </xf>
    <xf numFmtId="0" fontId="0" fillId="0" borderId="0" xfId="0" applyAlignment="1" applyProtection="1">
      <alignment vertical="center"/>
      <protection locked="0" hidden="1"/>
    </xf>
    <xf numFmtId="0" fontId="1" fillId="0" borderId="0" xfId="0" applyFont="1" applyAlignment="1" applyProtection="1">
      <alignment vertical="center"/>
      <protection locked="0" hidden="1"/>
    </xf>
    <xf numFmtId="0" fontId="1" fillId="0" borderId="0" xfId="0" applyFont="1" applyAlignment="1" applyProtection="1">
      <protection locked="0" hidden="1"/>
    </xf>
    <xf numFmtId="0" fontId="1" fillId="0" borderId="0" xfId="0" applyFont="1" applyAlignment="1" applyProtection="1">
      <alignment horizontal="right" vertical="center"/>
      <protection locked="0" hidden="1"/>
    </xf>
    <xf numFmtId="0" fontId="1" fillId="0" borderId="0" xfId="0" applyFont="1" applyAlignment="1">
      <alignment horizontal="left" vertical="center" indent="1"/>
    </xf>
    <xf numFmtId="0" fontId="1" fillId="0" borderId="0" xfId="0" applyFont="1" applyAlignment="1" applyProtection="1">
      <alignment horizontal="left" vertical="center" indent="1"/>
      <protection hidden="1"/>
    </xf>
    <xf numFmtId="0" fontId="1" fillId="0" borderId="0" xfId="0" applyFont="1" applyFill="1" applyAlignment="1" applyProtection="1">
      <alignment vertical="center"/>
      <protection locked="0"/>
    </xf>
    <xf numFmtId="0" fontId="3" fillId="0" borderId="0" xfId="0" applyFont="1" applyFill="1" applyAlignment="1" applyProtection="1">
      <alignment vertical="center"/>
      <protection hidden="1"/>
    </xf>
    <xf numFmtId="0" fontId="10" fillId="0" borderId="0" xfId="0" applyFont="1" applyAlignment="1">
      <alignment vertical="center" wrapText="1"/>
    </xf>
    <xf numFmtId="0" fontId="10" fillId="0" borderId="0" xfId="0" applyFont="1" applyAlignment="1">
      <alignment vertical="center"/>
    </xf>
    <xf numFmtId="0" fontId="2" fillId="0" borderId="0" xfId="0" applyFont="1" applyAlignment="1" applyProtection="1">
      <alignment horizontal="center" vertical="center"/>
      <protection locked="0" hidden="1"/>
    </xf>
    <xf numFmtId="0" fontId="1" fillId="0" borderId="0" xfId="0" applyFont="1"/>
    <xf numFmtId="0" fontId="1" fillId="0" borderId="0" xfId="0" applyFont="1"/>
    <xf numFmtId="0" fontId="3" fillId="4" borderId="0" xfId="0" applyFont="1" applyFill="1" applyAlignment="1" applyProtection="1">
      <alignment vertical="center"/>
      <protection hidden="1"/>
    </xf>
    <xf numFmtId="0" fontId="10" fillId="0" borderId="0" xfId="0" applyFont="1" applyAlignment="1" applyProtection="1">
      <alignment vertical="center"/>
      <protection locked="0"/>
    </xf>
    <xf numFmtId="0" fontId="0" fillId="0" borderId="0" xfId="0" applyProtection="1">
      <protection locked="0"/>
    </xf>
    <xf numFmtId="0" fontId="1" fillId="0" borderId="0" xfId="0" applyFont="1" applyProtection="1">
      <protection locked="0"/>
    </xf>
    <xf numFmtId="0" fontId="1" fillId="0" borderId="0" xfId="0" applyFont="1" applyAlignment="1" applyProtection="1">
      <alignment vertical="center"/>
      <protection locked="0"/>
    </xf>
    <xf numFmtId="0" fontId="8" fillId="0" borderId="0" xfId="2" applyFont="1" applyBorder="1" applyAlignment="1" applyProtection="1">
      <alignment horizontal="center"/>
      <protection locked="0" hidden="1"/>
    </xf>
    <xf numFmtId="0" fontId="3" fillId="0" borderId="0" xfId="0" applyFont="1" applyBorder="1" applyAlignment="1" applyProtection="1">
      <alignment vertical="center" textRotation="90" wrapText="1"/>
      <protection hidden="1"/>
    </xf>
    <xf numFmtId="0" fontId="10" fillId="0" borderId="0" xfId="0"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lignment vertical="center"/>
    </xf>
    <xf numFmtId="0" fontId="15" fillId="0" borderId="0" xfId="0" applyFont="1" applyAlignment="1" applyProtection="1">
      <alignment vertical="center"/>
      <protection hidden="1"/>
    </xf>
    <xf numFmtId="0" fontId="0" fillId="0" borderId="0" xfId="0" applyFill="1" applyAlignment="1">
      <alignment vertical="center"/>
    </xf>
    <xf numFmtId="0" fontId="16" fillId="0" borderId="0" xfId="0" applyFont="1" applyAlignment="1" applyProtection="1">
      <alignment vertical="center"/>
      <protection hidden="1"/>
    </xf>
    <xf numFmtId="0" fontId="2" fillId="0" borderId="0" xfId="0" applyFont="1" applyFill="1" applyAlignment="1" applyProtection="1">
      <alignment vertical="center"/>
      <protection hidden="1"/>
    </xf>
    <xf numFmtId="0" fontId="1" fillId="0" borderId="0" xfId="0" applyFont="1" applyFill="1" applyAlignment="1">
      <alignment horizontal="center" vertical="center"/>
    </xf>
    <xf numFmtId="14" fontId="11" fillId="0" borderId="0" xfId="0" applyNumberFormat="1" applyFont="1" applyFill="1" applyBorder="1" applyAlignment="1" applyProtection="1">
      <alignment vertical="center"/>
      <protection locked="0"/>
    </xf>
    <xf numFmtId="0" fontId="0" fillId="0" borderId="0" xfId="0"/>
    <xf numFmtId="0" fontId="12" fillId="0" borderId="0" xfId="0" applyFont="1" applyAlignment="1">
      <alignment vertical="center" wrapText="1"/>
    </xf>
    <xf numFmtId="0" fontId="10" fillId="0" borderId="0" xfId="0" applyFont="1" applyBorder="1" applyAlignment="1" applyProtection="1">
      <alignment vertical="center" wrapText="1"/>
      <protection hidden="1"/>
    </xf>
    <xf numFmtId="0" fontId="19" fillId="0" borderId="0" xfId="0" applyFont="1" applyBorder="1" applyAlignment="1" applyProtection="1">
      <alignment vertical="center" wrapText="1"/>
      <protection hidden="1"/>
    </xf>
    <xf numFmtId="0" fontId="20" fillId="0" borderId="0" xfId="0" applyFont="1" applyAlignment="1" applyProtection="1">
      <alignment vertical="center"/>
      <protection hidden="1"/>
    </xf>
    <xf numFmtId="0" fontId="21" fillId="0" borderId="0" xfId="2" applyFont="1" applyBorder="1" applyAlignment="1" applyProtection="1">
      <alignment horizontal="center"/>
      <protection locked="0" hidden="1"/>
    </xf>
    <xf numFmtId="0" fontId="2" fillId="0" borderId="0" xfId="0" applyFont="1" applyAlignment="1" applyProtection="1">
      <alignment vertical="center"/>
      <protection locked="0" hidden="1"/>
    </xf>
    <xf numFmtId="0" fontId="14" fillId="0" borderId="0" xfId="0" applyFont="1" applyFill="1" applyBorder="1" applyAlignment="1">
      <alignment horizontal="center" vertical="center"/>
    </xf>
    <xf numFmtId="0" fontId="20" fillId="0" borderId="0" xfId="0" applyFont="1" applyBorder="1" applyAlignment="1" applyProtection="1">
      <alignment vertical="center" wrapText="1"/>
      <protection hidden="1"/>
    </xf>
    <xf numFmtId="0" fontId="1" fillId="0" borderId="0" xfId="0" applyFont="1" applyFill="1" applyBorder="1" applyAlignment="1">
      <alignment horizontal="left" vertical="center"/>
    </xf>
    <xf numFmtId="0" fontId="1" fillId="0" borderId="0" xfId="0" applyFont="1" applyBorder="1"/>
    <xf numFmtId="0" fontId="16" fillId="0" borderId="0" xfId="0" applyFont="1" applyBorder="1" applyAlignment="1" applyProtection="1">
      <alignment vertical="center" wrapText="1"/>
      <protection hidden="1"/>
    </xf>
    <xf numFmtId="0" fontId="0" fillId="0" borderId="2" xfId="0" applyBorder="1"/>
    <xf numFmtId="0" fontId="7" fillId="0" borderId="0" xfId="2" applyBorder="1" applyAlignment="1" applyProtection="1"/>
    <xf numFmtId="0" fontId="23" fillId="0" borderId="0" xfId="2" applyFont="1" applyBorder="1" applyAlignment="1" applyProtection="1"/>
    <xf numFmtId="0" fontId="24" fillId="0" borderId="0" xfId="2" applyFont="1" applyBorder="1" applyAlignment="1" applyProtection="1"/>
    <xf numFmtId="0" fontId="1" fillId="0" borderId="2" xfId="0" applyFont="1" applyBorder="1" applyAlignment="1">
      <alignment wrapText="1"/>
    </xf>
    <xf numFmtId="0" fontId="1" fillId="0" borderId="0" xfId="0" applyFont="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Border="1" applyAlignment="1">
      <alignment horizontal="left" vertical="center" indent="1"/>
    </xf>
    <xf numFmtId="0" fontId="0" fillId="0" borderId="4" xfId="0" applyBorder="1"/>
    <xf numFmtId="0" fontId="1" fillId="0" borderId="0" xfId="0" applyFont="1" applyBorder="1" applyProtection="1">
      <protection hidden="1"/>
    </xf>
    <xf numFmtId="0" fontId="20" fillId="0" borderId="0" xfId="0" applyFont="1" applyAlignment="1" applyProtection="1">
      <alignment horizontal="left" vertical="center" indent="3"/>
      <protection hidden="1"/>
    </xf>
    <xf numFmtId="0" fontId="16" fillId="0" borderId="0" xfId="0" applyFont="1" applyBorder="1" applyAlignment="1" applyProtection="1">
      <alignment horizontal="center" vertical="center" wrapText="1"/>
      <protection hidden="1"/>
    </xf>
    <xf numFmtId="0" fontId="16" fillId="3" borderId="0" xfId="0" applyFont="1" applyFill="1" applyAlignment="1" applyProtection="1">
      <alignment horizontal="left" vertical="center"/>
      <protection locked="0"/>
    </xf>
    <xf numFmtId="0" fontId="16" fillId="0" borderId="0" xfId="0" applyFont="1" applyAlignment="1" applyProtection="1">
      <alignment horizontal="right" vertical="center"/>
      <protection hidden="1"/>
    </xf>
    <xf numFmtId="0" fontId="2" fillId="4" borderId="0" xfId="0" applyFont="1" applyFill="1" applyAlignment="1" applyProtection="1">
      <alignment horizontal="center" vertical="center"/>
      <protection hidden="1"/>
    </xf>
    <xf numFmtId="0" fontId="4" fillId="4" borderId="0" xfId="0" applyFont="1" applyFill="1" applyAlignment="1" applyProtection="1">
      <alignment horizontal="center" vertical="center"/>
      <protection hidden="1"/>
    </xf>
    <xf numFmtId="0" fontId="16" fillId="0" borderId="0" xfId="0" applyFont="1" applyAlignment="1" applyProtection="1">
      <alignment horizontal="left" vertical="center"/>
      <protection hidden="1"/>
    </xf>
    <xf numFmtId="0" fontId="2" fillId="2" borderId="1" xfId="0" applyFont="1" applyFill="1" applyBorder="1" applyAlignment="1">
      <alignment horizontal="center" vertical="center"/>
    </xf>
    <xf numFmtId="0" fontId="16" fillId="0" borderId="0" xfId="0" applyFont="1" applyAlignment="1" applyProtection="1">
      <alignment horizontal="left" vertical="center" indent="2"/>
      <protection hidden="1"/>
    </xf>
    <xf numFmtId="0" fontId="17" fillId="3" borderId="0" xfId="0" applyFont="1" applyFill="1" applyAlignment="1" applyProtection="1">
      <alignment horizontal="left" vertical="center"/>
      <protection locked="0"/>
    </xf>
    <xf numFmtId="0" fontId="18" fillId="0" borderId="0" xfId="0" applyFont="1" applyFill="1" applyBorder="1" applyAlignment="1" applyProtection="1">
      <alignment horizontal="left" vertical="center" indent="4"/>
      <protection hidden="1"/>
    </xf>
    <xf numFmtId="0" fontId="14" fillId="2" borderId="1" xfId="0" applyFont="1" applyFill="1" applyBorder="1" applyAlignment="1">
      <alignment horizontal="center" vertical="center"/>
    </xf>
    <xf numFmtId="0" fontId="19" fillId="0" borderId="0" xfId="0" applyFont="1" applyBorder="1" applyAlignment="1" applyProtection="1">
      <alignment horizontal="center" vertical="center" wrapText="1"/>
      <protection hidden="1"/>
    </xf>
    <xf numFmtId="0" fontId="15" fillId="0" borderId="0" xfId="0" applyFont="1" applyFill="1" applyBorder="1" applyAlignment="1">
      <alignment horizontal="center" vertical="center" textRotation="90"/>
    </xf>
    <xf numFmtId="0" fontId="15" fillId="0" borderId="0" xfId="0" applyFont="1" applyFill="1" applyAlignment="1">
      <alignment horizontal="center" vertical="center" textRotation="90"/>
    </xf>
    <xf numFmtId="0" fontId="15" fillId="0" borderId="0" xfId="0" applyFont="1" applyBorder="1" applyAlignment="1" applyProtection="1">
      <alignment horizontal="center" vertical="center" textRotation="90" wrapText="1"/>
      <protection hidden="1"/>
    </xf>
    <xf numFmtId="0" fontId="15" fillId="0" borderId="0" xfId="0" applyFont="1" applyAlignment="1" applyProtection="1">
      <alignment horizontal="center" vertical="center" textRotation="90"/>
      <protection hidden="1"/>
    </xf>
    <xf numFmtId="14" fontId="18" fillId="3" borderId="0" xfId="0" applyNumberFormat="1" applyFont="1" applyFill="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0" xfId="0" applyFont="1" applyFill="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2" fillId="2" borderId="3" xfId="0" applyFont="1" applyFill="1" applyBorder="1" applyAlignment="1">
      <alignment horizontal="center" vertical="center"/>
    </xf>
    <xf numFmtId="0" fontId="7" fillId="0" borderId="0" xfId="2" applyBorder="1" applyAlignment="1" applyProtection="1">
      <alignment horizontal="center"/>
    </xf>
    <xf numFmtId="0" fontId="1" fillId="0" borderId="0" xfId="0" applyFont="1" applyAlignment="1" applyProtection="1">
      <alignment horizontal="left" vertical="center" indent="1"/>
      <protection hidden="1"/>
    </xf>
    <xf numFmtId="0" fontId="15" fillId="0" borderId="0" xfId="0" applyFont="1" applyFill="1" applyBorder="1" applyAlignment="1">
      <alignment horizontal="center" textRotation="90"/>
    </xf>
    <xf numFmtId="0" fontId="7" fillId="0" borderId="2" xfId="2" applyBorder="1" applyAlignment="1" applyProtection="1">
      <alignment horizontal="center" vertical="top"/>
    </xf>
  </cellXfs>
  <cellStyles count="4">
    <cellStyle name="Hyperlink" xfId="2" builtinId="8"/>
    <cellStyle name="Normal" xfId="0" builtinId="0"/>
    <cellStyle name="Normal 2" xfId="1"/>
    <cellStyle name="Percent 2" xfId="3"/>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5" dropStyle="combo" dx="16" fmlaLink="$AJ$27" fmlaRange="$AG$28:$AG$33" sel="3"/>
</file>

<file path=xl/ctrlProps/ctrlProp10.xml><?xml version="1.0" encoding="utf-8"?>
<formControlPr xmlns="http://schemas.microsoft.com/office/spreadsheetml/2009/9/main" objectType="Drop" dropLines="3" dropStyle="combo" dx="16" fmlaRange="$AH$63:$AH$65" sel="1" val="0"/>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Drop" dropLines="5" dropStyle="combo" dx="16" fmlaRange="$AL$88:$AL$92" sel="0" val="0"/>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Drop" dropLines="21" dropStyle="combo" dx="16" fmlaRange="$AK$70:$AK$90" sel="0" val="0"/>
</file>

<file path=xl/ctrlProps/ctrlProp112.xml><?xml version="1.0" encoding="utf-8"?>
<formControlPr xmlns="http://schemas.microsoft.com/office/spreadsheetml/2009/9/main" objectType="Drop" dropLines="21" dropStyle="combo" dx="16" fmlaRange="$AK$70:$AK$90" sel="0" val="0"/>
</file>

<file path=xl/ctrlProps/ctrlProp113.xml><?xml version="1.0" encoding="utf-8"?>
<formControlPr xmlns="http://schemas.microsoft.com/office/spreadsheetml/2009/9/main" objectType="Drop" dropLines="21" dropStyle="combo" dx="16" fmlaRange="$AK$70:$AK$90" sel="0" val="0"/>
</file>

<file path=xl/ctrlProps/ctrlProp114.xml><?xml version="1.0" encoding="utf-8"?>
<formControlPr xmlns="http://schemas.microsoft.com/office/spreadsheetml/2009/9/main" objectType="Drop" dropLines="21" dropStyle="combo" dx="16" fmlaRange="$AK$70:$AK$90" sel="0" val="0"/>
</file>

<file path=xl/ctrlProps/ctrlProp115.xml><?xml version="1.0" encoding="utf-8"?>
<formControlPr xmlns="http://schemas.microsoft.com/office/spreadsheetml/2009/9/main" objectType="Drop" dropLines="21" dropStyle="combo" dx="16" fmlaRange="$AK$70:$AK$90" sel="0" val="0"/>
</file>

<file path=xl/ctrlProps/ctrlProp116.xml><?xml version="1.0" encoding="utf-8"?>
<formControlPr xmlns="http://schemas.microsoft.com/office/spreadsheetml/2009/9/main" objectType="Drop" dropLines="21" dropStyle="combo" dx="16" fmlaRange="$AK$70:$AK$90" sel="0" val="0"/>
</file>

<file path=xl/ctrlProps/ctrlProp117.xml><?xml version="1.0" encoding="utf-8"?>
<formControlPr xmlns="http://schemas.microsoft.com/office/spreadsheetml/2009/9/main" objectType="Drop" dropLines="21" dropStyle="combo" dx="16" fmlaRange="$AK$70:$AK$90" sel="0" val="0"/>
</file>

<file path=xl/ctrlProps/ctrlProp118.xml><?xml version="1.0" encoding="utf-8"?>
<formControlPr xmlns="http://schemas.microsoft.com/office/spreadsheetml/2009/9/main" objectType="Drop" dropLines="21" dropStyle="combo" dx="16" fmlaRange="$AK$70:$AK$90" sel="0" val="0"/>
</file>

<file path=xl/ctrlProps/ctrlProp119.xml><?xml version="1.0" encoding="utf-8"?>
<formControlPr xmlns="http://schemas.microsoft.com/office/spreadsheetml/2009/9/main" objectType="Drop" dropLines="21" dropStyle="combo" dx="16" fmlaRange="$AK$70:$AK$90" sel="0" val="0"/>
</file>

<file path=xl/ctrlProps/ctrlProp12.xml><?xml version="1.0" encoding="utf-8"?>
<formControlPr xmlns="http://schemas.microsoft.com/office/spreadsheetml/2009/9/main" objectType="Drop" dropLines="3" dropStyle="combo" dx="16" fmlaRange="$AG$49:$AG$51" sel="0" val="0"/>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Drop" dropLines="4" dropStyle="combo" dx="16" fmlaRange="$AL$22:$AL$25" sel="0" val="0"/>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33.xml><?xml version="1.0" encoding="utf-8"?>
<formControlPr xmlns="http://schemas.microsoft.com/office/spreadsheetml/2009/9/main" objectType="CheckBox"/>
</file>

<file path=xl/ctrlProps/ctrlProp134.xml><?xml version="1.0" encoding="utf-8"?>
<formControlPr xmlns="http://schemas.microsoft.com/office/spreadsheetml/2009/9/main" objectType="CheckBox"/>
</file>

<file path=xl/ctrlProps/ctrlProp135.xml><?xml version="1.0" encoding="utf-8"?>
<formControlPr xmlns="http://schemas.microsoft.com/office/spreadsheetml/2009/9/main" objectType="CheckBox"/>
</file>

<file path=xl/ctrlProps/ctrlProp136.xml><?xml version="1.0" encoding="utf-8"?>
<formControlPr xmlns="http://schemas.microsoft.com/office/spreadsheetml/2009/9/main" objectType="CheckBox"/>
</file>

<file path=xl/ctrlProps/ctrlProp137.xml><?xml version="1.0" encoding="utf-8"?>
<formControlPr xmlns="http://schemas.microsoft.com/office/spreadsheetml/2009/9/main" objectType="CheckBox"/>
</file>

<file path=xl/ctrlProps/ctrlProp138.xml><?xml version="1.0" encoding="utf-8"?>
<formControlPr xmlns="http://schemas.microsoft.com/office/spreadsheetml/2009/9/main" objectType="CheckBox"/>
</file>

<file path=xl/ctrlProps/ctrlProp139.xml><?xml version="1.0" encoding="utf-8"?>
<formControlPr xmlns="http://schemas.microsoft.com/office/spreadsheetml/2009/9/main" objectType="CheckBox"/>
</file>

<file path=xl/ctrlProps/ctrlProp14.xml><?xml version="1.0" encoding="utf-8"?>
<formControlPr xmlns="http://schemas.microsoft.com/office/spreadsheetml/2009/9/main" objectType="Drop" dropLines="5" dropStyle="combo" dx="16" fmlaRange="$AH$22:$AH$26" sel="0" val="0"/>
</file>

<file path=xl/ctrlProps/ctrlProp140.xml><?xml version="1.0" encoding="utf-8"?>
<formControlPr xmlns="http://schemas.microsoft.com/office/spreadsheetml/2009/9/main" objectType="CheckBox"/>
</file>

<file path=xl/ctrlProps/ctrlProp141.xml><?xml version="1.0" encoding="utf-8"?>
<formControlPr xmlns="http://schemas.microsoft.com/office/spreadsheetml/2009/9/main" objectType="CheckBox"/>
</file>

<file path=xl/ctrlProps/ctrlProp142.xml><?xml version="1.0" encoding="utf-8"?>
<formControlPr xmlns="http://schemas.microsoft.com/office/spreadsheetml/2009/9/main" objectType="CheckBox"/>
</file>

<file path=xl/ctrlProps/ctrlProp143.xml><?xml version="1.0" encoding="utf-8"?>
<formControlPr xmlns="http://schemas.microsoft.com/office/spreadsheetml/2009/9/main" objectType="CheckBox"/>
</file>

<file path=xl/ctrlProps/ctrlProp144.xml><?xml version="1.0" encoding="utf-8"?>
<formControlPr xmlns="http://schemas.microsoft.com/office/spreadsheetml/2009/9/main" objectType="CheckBox"/>
</file>

<file path=xl/ctrlProps/ctrlProp145.xml><?xml version="1.0" encoding="utf-8"?>
<formControlPr xmlns="http://schemas.microsoft.com/office/spreadsheetml/2009/9/main" objectType="CheckBox"/>
</file>

<file path=xl/ctrlProps/ctrlProp146.xml><?xml version="1.0" encoding="utf-8"?>
<formControlPr xmlns="http://schemas.microsoft.com/office/spreadsheetml/2009/9/main" objectType="CheckBox"/>
</file>

<file path=xl/ctrlProps/ctrlProp147.xml><?xml version="1.0" encoding="utf-8"?>
<formControlPr xmlns="http://schemas.microsoft.com/office/spreadsheetml/2009/9/main" objectType="Drop" dropLines="6" dropStyle="combo" dx="16" fmlaRange="$AK$94:$AK$98" sel="0" val="0"/>
</file>

<file path=xl/ctrlProps/ctrlProp148.xml><?xml version="1.0" encoding="utf-8"?>
<formControlPr xmlns="http://schemas.microsoft.com/office/spreadsheetml/2009/9/main" objectType="Drop" dropLines="6" dropStyle="combo" dx="16" fmlaRange="$AK$94:$AK$98" sel="0" val="0"/>
</file>

<file path=xl/ctrlProps/ctrlProp149.xml><?xml version="1.0" encoding="utf-8"?>
<formControlPr xmlns="http://schemas.microsoft.com/office/spreadsheetml/2009/9/main" objectType="Drop" dropLines="6" dropStyle="combo" dx="16" fmlaRange="$AK$94:$AK$98" sel="0" val="0"/>
</file>

<file path=xl/ctrlProps/ctrlProp15.xml><?xml version="1.0" encoding="utf-8"?>
<formControlPr xmlns="http://schemas.microsoft.com/office/spreadsheetml/2009/9/main" objectType="Drop" dropLines="3" dropStyle="combo" dx="16" fmlaRange="$AJ$11:$AJ$14" sel="2" val="0"/>
</file>

<file path=xl/ctrlProps/ctrlProp150.xml><?xml version="1.0" encoding="utf-8"?>
<formControlPr xmlns="http://schemas.microsoft.com/office/spreadsheetml/2009/9/main" objectType="Drop" dropLines="4" dropStyle="combo" dx="16" fmlaRange="$AO$42:$AO$45" sel="0" val="0"/>
</file>

<file path=xl/ctrlProps/ctrlProp16.xml><?xml version="1.0" encoding="utf-8"?>
<formControlPr xmlns="http://schemas.microsoft.com/office/spreadsheetml/2009/9/main" objectType="Drop" dropLines="27" dropStyle="combo" dx="16" fmlaRange="$AH$70:$AH$96" sel="0" val="0"/>
</file>

<file path=xl/ctrlProps/ctrlProp17.xml><?xml version="1.0" encoding="utf-8"?>
<formControlPr xmlns="http://schemas.microsoft.com/office/spreadsheetml/2009/9/main" objectType="Drop" dropLines="6" dropStyle="combo" dx="16" fmlaRange="$AK$94:$AK$98" sel="1" val="0"/>
</file>

<file path=xl/ctrlProps/ctrlProp18.xml><?xml version="1.0" encoding="utf-8"?>
<formControlPr xmlns="http://schemas.microsoft.com/office/spreadsheetml/2009/9/main" objectType="Drop" dropLines="3" dropStyle="combo" dx="16" fmlaRange="$AK$30:$AK$32" sel="0" val="0"/>
</file>

<file path=xl/ctrlProps/ctrlProp19.xml><?xml version="1.0" encoding="utf-8"?>
<formControlPr xmlns="http://schemas.microsoft.com/office/spreadsheetml/2009/9/main" objectType="Drop" dropLines="3" dropStyle="combo" dx="16" fmlaRange="$AG$49:$AG$51" sel="0" val="0"/>
</file>

<file path=xl/ctrlProps/ctrlProp2.xml><?xml version="1.0" encoding="utf-8"?>
<formControlPr xmlns="http://schemas.microsoft.com/office/spreadsheetml/2009/9/main" objectType="Drop" dropLines="6" dropStyle="combo" dx="16" fmlaLink="$AH$38" fmlaRange="$AG$37:$AG$42" sel="1" val="0"/>
</file>

<file path=xl/ctrlProps/ctrlProp20.xml><?xml version="1.0" encoding="utf-8"?>
<formControlPr xmlns="http://schemas.microsoft.com/office/spreadsheetml/2009/9/main" objectType="Drop" dropLines="3" dropStyle="combo" dx="16" fmlaRange="$AJ$20:$AJ$22" sel="0" val="0"/>
</file>

<file path=xl/ctrlProps/ctrlProp21.xml><?xml version="1.0" encoding="utf-8"?>
<formControlPr xmlns="http://schemas.microsoft.com/office/spreadsheetml/2009/9/main" objectType="Drop" dropLines="3" dropStyle="combo" dx="16" fmlaRange="$AJ$11:$AJ$14" sel="2"/>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Drop" dropLines="27" dropStyle="combo" dx="16" fmlaRange="$AH$70:$AH$96" sel="0" val="0"/>
</file>

<file path=xl/ctrlProps/ctrlProp26.xml><?xml version="1.0" encoding="utf-8"?>
<formControlPr xmlns="http://schemas.microsoft.com/office/spreadsheetml/2009/9/main" objectType="Drop" dropLines="27" dropStyle="combo" dx="16" fmlaRange="$AH$70:$AH$96" sel="0" val="0"/>
</file>

<file path=xl/ctrlProps/ctrlProp27.xml><?xml version="1.0" encoding="utf-8"?>
<formControlPr xmlns="http://schemas.microsoft.com/office/spreadsheetml/2009/9/main" objectType="Drop" dropLines="27" dropStyle="combo" dx="16" fmlaRange="$AH$70:$AH$96" sel="0" val="0"/>
</file>

<file path=xl/ctrlProps/ctrlProp28.xml><?xml version="1.0" encoding="utf-8"?>
<formControlPr xmlns="http://schemas.microsoft.com/office/spreadsheetml/2009/9/main" objectType="Drop" dropLines="27" dropStyle="combo" dx="16" fmlaRange="$AH$70:$AH$96" sel="0" val="0"/>
</file>

<file path=xl/ctrlProps/ctrlProp29.xml><?xml version="1.0" encoding="utf-8"?>
<formControlPr xmlns="http://schemas.microsoft.com/office/spreadsheetml/2009/9/main" objectType="Drop" dropLines="27" dropStyle="combo" dx="16" fmlaRange="$AH$70:$AH$96" sel="0" val="0"/>
</file>

<file path=xl/ctrlProps/ctrlProp3.xml><?xml version="1.0" encoding="utf-8"?>
<formControlPr xmlns="http://schemas.microsoft.com/office/spreadsheetml/2009/9/main" objectType="Drop" dropLines="3" dropStyle="combo" dx="16" fmlaRange="$AG$45:$AG$47" sel="0" val="0"/>
</file>

<file path=xl/ctrlProps/ctrlProp30.xml><?xml version="1.0" encoding="utf-8"?>
<formControlPr xmlns="http://schemas.microsoft.com/office/spreadsheetml/2009/9/main" objectType="Drop" dropLines="27" dropStyle="combo" dx="16" fmlaRange="$AH$70:$AH$96" sel="0" val="0"/>
</file>

<file path=xl/ctrlProps/ctrlProp31.xml><?xml version="1.0" encoding="utf-8"?>
<formControlPr xmlns="http://schemas.microsoft.com/office/spreadsheetml/2009/9/main" objectType="Drop" dropLines="27" dropStyle="combo" dx="16" fmlaRange="$AH$70:$AH$96" sel="0" val="0"/>
</file>

<file path=xl/ctrlProps/ctrlProp32.xml><?xml version="1.0" encoding="utf-8"?>
<formControlPr xmlns="http://schemas.microsoft.com/office/spreadsheetml/2009/9/main" objectType="Drop" dropLines="27" dropStyle="combo" dx="16" fmlaRange="$AH$70:$AH$96" sel="0" val="0"/>
</file>

<file path=xl/ctrlProps/ctrlProp33.xml><?xml version="1.0" encoding="utf-8"?>
<formControlPr xmlns="http://schemas.microsoft.com/office/spreadsheetml/2009/9/main" objectType="Drop" dropLines="27" dropStyle="combo" dx="16" fmlaRange="$AH$70:$AH$96" sel="0" val="0"/>
</file>

<file path=xl/ctrlProps/ctrlProp34.xml><?xml version="1.0" encoding="utf-8"?>
<formControlPr xmlns="http://schemas.microsoft.com/office/spreadsheetml/2009/9/main" objectType="Drop" dropLines="27" dropStyle="combo" dx="16" fmlaRange="$AH$70:$AH$96" sel="0" val="0"/>
</file>

<file path=xl/ctrlProps/ctrlProp35.xml><?xml version="1.0" encoding="utf-8"?>
<formControlPr xmlns="http://schemas.microsoft.com/office/spreadsheetml/2009/9/main" objectType="Drop" dropLines="27" dropStyle="combo" dx="16" fmlaRange="$AH$70:$AH$96" sel="0" val="0"/>
</file>

<file path=xl/ctrlProps/ctrlProp36.xml><?xml version="1.0" encoding="utf-8"?>
<formControlPr xmlns="http://schemas.microsoft.com/office/spreadsheetml/2009/9/main" objectType="Drop" dropLines="27" dropStyle="combo" dx="16" fmlaRange="$AH$70:$AH$96" sel="0" val="0"/>
</file>

<file path=xl/ctrlProps/ctrlProp37.xml><?xml version="1.0" encoding="utf-8"?>
<formControlPr xmlns="http://schemas.microsoft.com/office/spreadsheetml/2009/9/main" objectType="Drop" dropLines="27" dropStyle="combo" dx="16" fmlaRange="$AH$70:$AH$96" sel="0" val="0"/>
</file>

<file path=xl/ctrlProps/ctrlProp38.xml><?xml version="1.0" encoding="utf-8"?>
<formControlPr xmlns="http://schemas.microsoft.com/office/spreadsheetml/2009/9/main" objectType="Drop" dropLines="27" dropStyle="combo" dx="16" fmlaRange="$AH$70:$AH$96" sel="0" val="0"/>
</file>

<file path=xl/ctrlProps/ctrlProp39.xml><?xml version="1.0" encoding="utf-8"?>
<formControlPr xmlns="http://schemas.microsoft.com/office/spreadsheetml/2009/9/main" objectType="Drop" dropLines="19" dropStyle="combo" dx="16" fmlaRange="$AJ$70:$AJ$88" sel="0" val="0"/>
</file>

<file path=xl/ctrlProps/ctrlProp4.xml><?xml version="1.0" encoding="utf-8"?>
<formControlPr xmlns="http://schemas.microsoft.com/office/spreadsheetml/2009/9/main" objectType="Drop" dropLines="3" dropStyle="combo" dx="16" fmlaRange="$AH$49:$AH$51" sel="0" val="0"/>
</file>

<file path=xl/ctrlProps/ctrlProp40.xml><?xml version="1.0" encoding="utf-8"?>
<formControlPr xmlns="http://schemas.microsoft.com/office/spreadsheetml/2009/9/main" objectType="Drop" dropLines="19" dropStyle="combo" dx="16" fmlaRange="$AJ$70:$AJ$88" sel="0" val="0"/>
</file>

<file path=xl/ctrlProps/ctrlProp41.xml><?xml version="1.0" encoding="utf-8"?>
<formControlPr xmlns="http://schemas.microsoft.com/office/spreadsheetml/2009/9/main" objectType="Drop" dropLines="19" dropStyle="combo" dx="16" fmlaRange="$AJ$70:$AJ$88" sel="0" val="0"/>
</file>

<file path=xl/ctrlProps/ctrlProp42.xml><?xml version="1.0" encoding="utf-8"?>
<formControlPr xmlns="http://schemas.microsoft.com/office/spreadsheetml/2009/9/main" objectType="Drop" dropLines="19" dropStyle="combo" dx="16" fmlaRange="$AJ$70:$AJ$88" sel="0" val="0"/>
</file>

<file path=xl/ctrlProps/ctrlProp43.xml><?xml version="1.0" encoding="utf-8"?>
<formControlPr xmlns="http://schemas.microsoft.com/office/spreadsheetml/2009/9/main" objectType="Drop" dropLines="19" dropStyle="combo" dx="16" fmlaRange="$AJ$70:$AJ$88" sel="0" val="0"/>
</file>

<file path=xl/ctrlProps/ctrlProp44.xml><?xml version="1.0" encoding="utf-8"?>
<formControlPr xmlns="http://schemas.microsoft.com/office/spreadsheetml/2009/9/main" objectType="Drop" dropLines="19" dropStyle="combo" dx="16" fmlaRange="$AJ$70:$AJ$88" sel="0" val="0"/>
</file>

<file path=xl/ctrlProps/ctrlProp45.xml><?xml version="1.0" encoding="utf-8"?>
<formControlPr xmlns="http://schemas.microsoft.com/office/spreadsheetml/2009/9/main" objectType="Drop" dropLines="19" dropStyle="combo" dx="16" fmlaRange="$AJ$70:$AJ$88" sel="0" val="0"/>
</file>

<file path=xl/ctrlProps/ctrlProp46.xml><?xml version="1.0" encoding="utf-8"?>
<formControlPr xmlns="http://schemas.microsoft.com/office/spreadsheetml/2009/9/main" objectType="Drop" dropLines="19" dropStyle="combo" dx="16" fmlaRange="$AJ$70:$AJ$88" sel="0" val="0"/>
</file>

<file path=xl/ctrlProps/ctrlProp47.xml><?xml version="1.0" encoding="utf-8"?>
<formControlPr xmlns="http://schemas.microsoft.com/office/spreadsheetml/2009/9/main" objectType="Drop" dropLines="19" dropStyle="combo" dx="16" fmlaRange="$AJ$70:$AJ$88" sel="1" val="0"/>
</file>

<file path=xl/ctrlProps/ctrlProp48.xml><?xml version="1.0" encoding="utf-8"?>
<formControlPr xmlns="http://schemas.microsoft.com/office/spreadsheetml/2009/9/main" objectType="Drop" dropLines="19" dropStyle="combo" dx="16" fmlaRange="$AJ$70:$AJ$88" sel="0" val="0"/>
</file>

<file path=xl/ctrlProps/ctrlProp49.xml><?xml version="1.0" encoding="utf-8"?>
<formControlPr xmlns="http://schemas.microsoft.com/office/spreadsheetml/2009/9/main" objectType="Drop" dropLines="19" dropStyle="combo" dx="16" fmlaRange="$AJ$70:$AJ$88" sel="0" val="0"/>
</file>

<file path=xl/ctrlProps/ctrlProp5.xml><?xml version="1.0" encoding="utf-8"?>
<formControlPr xmlns="http://schemas.microsoft.com/office/spreadsheetml/2009/9/main" objectType="Drop" dropLines="17" dropStyle="combo" dx="16" fmlaRange="$AJ$46:$AJ$63" sel="0" val="0"/>
</file>

<file path=xl/ctrlProps/ctrlProp50.xml><?xml version="1.0" encoding="utf-8"?>
<formControlPr xmlns="http://schemas.microsoft.com/office/spreadsheetml/2009/9/main" objectType="Drop" dropLines="19" dropStyle="combo" dx="16" fmlaRange="$AJ$70:$AJ$88" sel="0" val="0"/>
</file>

<file path=xl/ctrlProps/ctrlProp51.xml><?xml version="1.0" encoding="utf-8"?>
<formControlPr xmlns="http://schemas.microsoft.com/office/spreadsheetml/2009/9/main" objectType="Drop" dropLines="19" dropStyle="combo" dx="16" fmlaRange="$AJ$70:$AJ$88" sel="0" val="0"/>
</file>

<file path=xl/ctrlProps/ctrlProp52.xml><?xml version="1.0" encoding="utf-8"?>
<formControlPr xmlns="http://schemas.microsoft.com/office/spreadsheetml/2009/9/main" objectType="Drop" dropLines="19" dropStyle="combo" dx="16" fmlaRange="$AJ$70:$AJ$88" sel="0" val="0"/>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Drop" dropLines="5" dropStyle="combo" dx="16" fmlaRange="$AJ$35:$AJ$39" sel="0" val="0"/>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Drop" dropLines="14" dropStyle="combo" dx="16" fmlaRange="$AK$43:$AK$56" sel="4" val="0"/>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Drop" dropLines="19" dropStyle="combo" dx="16" fmlaRange="$AJ$70:$AJ$88" sel="1" val="0"/>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Drop" dropLines="21" dropStyle="combo" dx="16" fmlaRange="$AK$70:$AK$90" sel="0" val="0"/>
</file>

<file path=xl/ctrlProps/ctrlProp90.xml><?xml version="1.0" encoding="utf-8"?>
<formControlPr xmlns="http://schemas.microsoft.com/office/spreadsheetml/2009/9/main" objectType="CheckBox"/>
</file>

<file path=xl/ctrlProps/ctrlProp91.xml><?xml version="1.0" encoding="utf-8"?>
<formControlPr xmlns="http://schemas.microsoft.com/office/spreadsheetml/2009/9/main" objectType="CheckBox"/>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76200</xdr:rowOff>
    </xdr:from>
    <xdr:to>
      <xdr:col>7</xdr:col>
      <xdr:colOff>57150</xdr:colOff>
      <xdr:row>2</xdr:row>
      <xdr:rowOff>163345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76200"/>
          <a:ext cx="1695450" cy="468145"/>
        </a:xfrm>
        <a:prstGeom prst="rect">
          <a:avLst/>
        </a:prstGeom>
      </xdr:spPr>
    </xdr:pic>
    <xdr:clientData/>
  </xdr:twoCellAnchor>
  <xdr:oneCellAnchor>
    <xdr:from>
      <xdr:col>21</xdr:col>
      <xdr:colOff>123825</xdr:colOff>
      <xdr:row>0</xdr:row>
      <xdr:rowOff>28575</xdr:rowOff>
    </xdr:from>
    <xdr:ext cx="2505073" cy="623119"/>
    <xdr:sp macro="" textlink="">
      <xdr:nvSpPr>
        <xdr:cNvPr id="3" name="TextBox 2"/>
        <xdr:cNvSpPr txBox="1"/>
      </xdr:nvSpPr>
      <xdr:spPr>
        <a:xfrm>
          <a:off x="5000625" y="28575"/>
          <a:ext cx="2505073" cy="6231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lang="en-US" sz="1000" b="1">
              <a:solidFill>
                <a:schemeClr val="bg1">
                  <a:lumMod val="50000"/>
                </a:schemeClr>
              </a:solidFill>
              <a:latin typeface="Arial" panose="020B0604020202020204" pitchFamily="34" charset="0"/>
              <a:cs typeface="Arial" panose="020B0604020202020204" pitchFamily="34" charset="0"/>
            </a:rPr>
            <a:t>   </a:t>
          </a:r>
          <a:r>
            <a:rPr lang="en-US" sz="800" b="1">
              <a:solidFill>
                <a:schemeClr val="bg1">
                  <a:lumMod val="50000"/>
                </a:schemeClr>
              </a:solidFill>
              <a:latin typeface="Arial" panose="020B0604020202020204" pitchFamily="34" charset="0"/>
              <a:cs typeface="Arial" panose="020B0604020202020204" pitchFamily="34" charset="0"/>
            </a:rPr>
            <a:t>Phone  812-422-2422        Fax  812-425-3138</a:t>
          </a:r>
          <a:endParaRPr lang="en-US" sz="1000" b="1">
            <a:solidFill>
              <a:schemeClr val="bg1">
                <a:lumMod val="50000"/>
              </a:schemeClr>
            </a:solidFill>
            <a:latin typeface="Arial" panose="020B0604020202020204" pitchFamily="34" charset="0"/>
            <a:cs typeface="Arial" panose="020B0604020202020204" pitchFamily="34" charset="0"/>
          </a:endParaRPr>
        </a:p>
        <a:p>
          <a:pPr algn="ctr"/>
          <a:r>
            <a:rPr lang="en-US" sz="600" b="0">
              <a:solidFill>
                <a:schemeClr val="bg1">
                  <a:lumMod val="65000"/>
                </a:schemeClr>
              </a:solidFill>
              <a:latin typeface="Arial" panose="020B0604020202020204" pitchFamily="34" charset="0"/>
              <a:cs typeface="Arial" panose="020B0604020202020204" pitchFamily="34" charset="0"/>
            </a:rPr>
            <a:t>   Mailing Address     P.O.  Box   6884   ●   Evansville  IN   47719</a:t>
          </a:r>
        </a:p>
        <a:p>
          <a:pPr algn="ctr"/>
          <a:r>
            <a:rPr lang="en-US" sz="600" b="0">
              <a:solidFill>
                <a:schemeClr val="bg1">
                  <a:lumMod val="65000"/>
                </a:schemeClr>
              </a:solidFill>
              <a:latin typeface="Arial" panose="020B0604020202020204" pitchFamily="34" charset="0"/>
              <a:cs typeface="Arial" panose="020B0604020202020204" pitchFamily="34" charset="0"/>
            </a:rPr>
            <a:t>    Street  Address     1401 W. Franklin St  </a:t>
          </a:r>
          <a:r>
            <a:rPr lang="en-US" sz="600" b="0">
              <a:solidFill>
                <a:schemeClr val="bg1">
                  <a:lumMod val="65000"/>
                </a:schemeClr>
              </a:solidFill>
              <a:effectLst/>
              <a:latin typeface="Arial" panose="020B0604020202020204" pitchFamily="34" charset="0"/>
              <a:ea typeface="+mn-ea"/>
              <a:cs typeface="Arial" panose="020B0604020202020204" pitchFamily="34" charset="0"/>
            </a:rPr>
            <a:t>●  Evansville</a:t>
          </a:r>
          <a:r>
            <a:rPr lang="en-US" sz="600" b="0" baseline="0">
              <a:solidFill>
                <a:schemeClr val="bg1">
                  <a:lumMod val="65000"/>
                </a:schemeClr>
              </a:solidFill>
              <a:effectLst/>
              <a:latin typeface="Arial" panose="020B0604020202020204" pitchFamily="34" charset="0"/>
              <a:ea typeface="+mn-ea"/>
              <a:cs typeface="Arial" panose="020B0604020202020204" pitchFamily="34" charset="0"/>
            </a:rPr>
            <a:t>  IN 47710</a:t>
          </a:r>
        </a:p>
        <a:p>
          <a:pPr algn="ctr"/>
          <a:r>
            <a:rPr lang="en-US" sz="1400" b="1" baseline="0">
              <a:solidFill>
                <a:schemeClr val="accent1">
                  <a:lumMod val="75000"/>
                </a:schemeClr>
              </a:solidFill>
              <a:effectLst/>
              <a:latin typeface="Arial" panose="020B0604020202020204" pitchFamily="34" charset="0"/>
              <a:ea typeface="+mn-ea"/>
              <a:cs typeface="Arial" panose="020B0604020202020204" pitchFamily="34" charset="0"/>
            </a:rPr>
            <a:t>  </a:t>
          </a:r>
          <a:r>
            <a:rPr lang="en-US" sz="1000" b="1" baseline="0">
              <a:solidFill>
                <a:schemeClr val="accent1">
                  <a:lumMod val="75000"/>
                </a:schemeClr>
              </a:solidFill>
              <a:effectLst/>
              <a:latin typeface="Arial" panose="020B0604020202020204" pitchFamily="34" charset="0"/>
              <a:ea typeface="+mn-ea"/>
              <a:cs typeface="Arial" panose="020B0604020202020204" pitchFamily="34" charset="0"/>
            </a:rPr>
            <a:t>w  w  w . c a s e c o n t r o l s . c o m</a:t>
          </a:r>
          <a:endParaRPr lang="en-US" sz="1000" b="1">
            <a:solidFill>
              <a:schemeClr val="accent1">
                <a:lumMod val="75000"/>
              </a:schemeClr>
            </a:solidFill>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5</xdr:col>
          <xdr:colOff>114300</xdr:colOff>
          <xdr:row>29</xdr:row>
          <xdr:rowOff>9525</xdr:rowOff>
        </xdr:from>
        <xdr:to>
          <xdr:col>13</xdr:col>
          <xdr:colOff>57150</xdr:colOff>
          <xdr:row>29</xdr:row>
          <xdr:rowOff>161925</xdr:rowOff>
        </xdr:to>
        <xdr:sp macro="" textlink="">
          <xdr:nvSpPr>
            <xdr:cNvPr id="1063" name="Drop Down 3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30</xdr:row>
          <xdr:rowOff>47625</xdr:rowOff>
        </xdr:from>
        <xdr:to>
          <xdr:col>20</xdr:col>
          <xdr:colOff>57150</xdr:colOff>
          <xdr:row>31</xdr:row>
          <xdr:rowOff>142875</xdr:rowOff>
        </xdr:to>
        <xdr:sp macro="" textlink="">
          <xdr:nvSpPr>
            <xdr:cNvPr id="1065" name="Drop Down 41"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42</xdr:row>
          <xdr:rowOff>0</xdr:rowOff>
        </xdr:from>
        <xdr:to>
          <xdr:col>16</xdr:col>
          <xdr:colOff>228600</xdr:colOff>
          <xdr:row>42</xdr:row>
          <xdr:rowOff>142875</xdr:rowOff>
        </xdr:to>
        <xdr:sp macro="" textlink="">
          <xdr:nvSpPr>
            <xdr:cNvPr id="1066" name="Drop Down 42"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46</xdr:row>
          <xdr:rowOff>9525</xdr:rowOff>
        </xdr:from>
        <xdr:to>
          <xdr:col>23</xdr:col>
          <xdr:colOff>190500</xdr:colOff>
          <xdr:row>46</xdr:row>
          <xdr:rowOff>142875</xdr:rowOff>
        </xdr:to>
        <xdr:sp macro="" textlink="">
          <xdr:nvSpPr>
            <xdr:cNvPr id="1067" name="Drop Down 4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44</xdr:row>
          <xdr:rowOff>19050</xdr:rowOff>
        </xdr:from>
        <xdr:to>
          <xdr:col>20</xdr:col>
          <xdr:colOff>95250</xdr:colOff>
          <xdr:row>44</xdr:row>
          <xdr:rowOff>152400</xdr:rowOff>
        </xdr:to>
        <xdr:sp macro="" textlink="">
          <xdr:nvSpPr>
            <xdr:cNvPr id="1068" name="Drop Down 44"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52</xdr:row>
          <xdr:rowOff>9525</xdr:rowOff>
        </xdr:from>
        <xdr:to>
          <xdr:col>29</xdr:col>
          <xdr:colOff>133350</xdr:colOff>
          <xdr:row>52</xdr:row>
          <xdr:rowOff>161925</xdr:rowOff>
        </xdr:to>
        <xdr:sp macro="" textlink="">
          <xdr:nvSpPr>
            <xdr:cNvPr id="1070" name="Drop Down 46"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56</xdr:row>
          <xdr:rowOff>9525</xdr:rowOff>
        </xdr:from>
        <xdr:to>
          <xdr:col>21</xdr:col>
          <xdr:colOff>114300</xdr:colOff>
          <xdr:row>56</xdr:row>
          <xdr:rowOff>142875</xdr:rowOff>
        </xdr:to>
        <xdr:sp macro="" textlink="">
          <xdr:nvSpPr>
            <xdr:cNvPr id="1071" name="Drop Down 47"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63</xdr:row>
          <xdr:rowOff>0</xdr:rowOff>
        </xdr:from>
        <xdr:to>
          <xdr:col>19</xdr:col>
          <xdr:colOff>0</xdr:colOff>
          <xdr:row>69</xdr:row>
          <xdr:rowOff>9525</xdr:rowOff>
        </xdr:to>
        <xdr:sp macro="" textlink="">
          <xdr:nvSpPr>
            <xdr:cNvPr id="1087" name="Drop Down 63" hidden="1">
              <a:extLst>
                <a:ext uri="{63B3BB69-23CF-44E3-9099-C40C66FF867C}">
                  <a14:compatExt spid="_x0000_s1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63</xdr:row>
          <xdr:rowOff>0</xdr:rowOff>
        </xdr:from>
        <xdr:to>
          <xdr:col>30</xdr:col>
          <xdr:colOff>0</xdr:colOff>
          <xdr:row>69</xdr:row>
          <xdr:rowOff>9525</xdr:rowOff>
        </xdr:to>
        <xdr:sp macro="" textlink="">
          <xdr:nvSpPr>
            <xdr:cNvPr id="1153" name="Drop Down 129" hidden="1">
              <a:extLst>
                <a:ext uri="{63B3BB69-23CF-44E3-9099-C40C66FF867C}">
                  <a14:compatExt spid="_x0000_s1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85</xdr:row>
      <xdr:rowOff>94920</xdr:rowOff>
    </xdr:from>
    <xdr:to>
      <xdr:col>7</xdr:col>
      <xdr:colOff>57150</xdr:colOff>
      <xdr:row>87</xdr:row>
      <xdr:rowOff>32212</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8667420"/>
          <a:ext cx="1704975" cy="19446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24</xdr:col>
          <xdr:colOff>95250</xdr:colOff>
          <xdr:row>88</xdr:row>
          <xdr:rowOff>0</xdr:rowOff>
        </xdr:from>
        <xdr:to>
          <xdr:col>26</xdr:col>
          <xdr:colOff>161925</xdr:colOff>
          <xdr:row>89</xdr:row>
          <xdr:rowOff>19050</xdr:rowOff>
        </xdr:to>
        <xdr:sp macro="" textlink="">
          <xdr:nvSpPr>
            <xdr:cNvPr id="1235" name="Drop Down 211" hidden="1">
              <a:extLst>
                <a:ext uri="{63B3BB69-23CF-44E3-9099-C40C66FF867C}">
                  <a14:compatExt spid="_x0000_s1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76201</xdr:colOff>
      <xdr:row>92</xdr:row>
      <xdr:rowOff>98560</xdr:rowOff>
    </xdr:from>
    <xdr:to>
      <xdr:col>6</xdr:col>
      <xdr:colOff>9525</xdr:colOff>
      <xdr:row>94</xdr:row>
      <xdr:rowOff>96253</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1" y="9261610"/>
          <a:ext cx="1400174" cy="2358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24</xdr:col>
          <xdr:colOff>104775</xdr:colOff>
          <xdr:row>94</xdr:row>
          <xdr:rowOff>9525</xdr:rowOff>
        </xdr:from>
        <xdr:to>
          <xdr:col>27</xdr:col>
          <xdr:colOff>247650</xdr:colOff>
          <xdr:row>95</xdr:row>
          <xdr:rowOff>0</xdr:rowOff>
        </xdr:to>
        <xdr:sp macro="" textlink="">
          <xdr:nvSpPr>
            <xdr:cNvPr id="1236" name="Drop Down 212" hidden="1">
              <a:extLst>
                <a:ext uri="{63B3BB69-23CF-44E3-9099-C40C66FF867C}">
                  <a14:compatExt spid="_x0000_s12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50</xdr:row>
          <xdr:rowOff>0</xdr:rowOff>
        </xdr:from>
        <xdr:to>
          <xdr:col>21</xdr:col>
          <xdr:colOff>152400</xdr:colOff>
          <xdr:row>50</xdr:row>
          <xdr:rowOff>161925</xdr:rowOff>
        </xdr:to>
        <xdr:sp macro="" textlink="">
          <xdr:nvSpPr>
            <xdr:cNvPr id="1243" name="Drop Down 219" hidden="1">
              <a:extLst>
                <a:ext uri="{63B3BB69-23CF-44E3-9099-C40C66FF867C}">
                  <a14:compatExt spid="_x0000_s1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22</xdr:row>
          <xdr:rowOff>0</xdr:rowOff>
        </xdr:from>
        <xdr:to>
          <xdr:col>12</xdr:col>
          <xdr:colOff>85725</xdr:colOff>
          <xdr:row>22</xdr:row>
          <xdr:rowOff>142875</xdr:rowOff>
        </xdr:to>
        <xdr:sp macro="" textlink="">
          <xdr:nvSpPr>
            <xdr:cNvPr id="1244" name="Drop Down 220" hidden="1">
              <a:extLst>
                <a:ext uri="{63B3BB69-23CF-44E3-9099-C40C66FF867C}">
                  <a14:compatExt spid="_x0000_s1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22</xdr:row>
          <xdr:rowOff>9525</xdr:rowOff>
        </xdr:from>
        <xdr:to>
          <xdr:col>21</xdr:col>
          <xdr:colOff>95250</xdr:colOff>
          <xdr:row>22</xdr:row>
          <xdr:rowOff>152400</xdr:rowOff>
        </xdr:to>
        <xdr:sp macro="" textlink="">
          <xdr:nvSpPr>
            <xdr:cNvPr id="1245" name="Drop Down 221" hidden="1">
              <a:extLst>
                <a:ext uri="{63B3BB69-23CF-44E3-9099-C40C66FF867C}">
                  <a14:compatExt spid="_x0000_s12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23</xdr:row>
          <xdr:rowOff>28575</xdr:rowOff>
        </xdr:from>
        <xdr:to>
          <xdr:col>13</xdr:col>
          <xdr:colOff>85725</xdr:colOff>
          <xdr:row>24</xdr:row>
          <xdr:rowOff>133350</xdr:rowOff>
        </xdr:to>
        <xdr:sp macro="" textlink="">
          <xdr:nvSpPr>
            <xdr:cNvPr id="1246" name="Drop Down 222" hidden="1">
              <a:extLst>
                <a:ext uri="{63B3BB69-23CF-44E3-9099-C40C66FF867C}">
                  <a14:compatExt spid="_x0000_s12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xdr:row>
          <xdr:rowOff>371475</xdr:rowOff>
        </xdr:from>
        <xdr:to>
          <xdr:col>10</xdr:col>
          <xdr:colOff>19050</xdr:colOff>
          <xdr:row>68</xdr:row>
          <xdr:rowOff>133350</xdr:rowOff>
        </xdr:to>
        <xdr:sp macro="" textlink="">
          <xdr:nvSpPr>
            <xdr:cNvPr id="1247" name="Drop Down 223" hidden="1">
              <a:extLst>
                <a:ext uri="{63B3BB69-23CF-44E3-9099-C40C66FF867C}">
                  <a14:compatExt spid="_x0000_s12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79</xdr:row>
          <xdr:rowOff>9525</xdr:rowOff>
        </xdr:from>
        <xdr:to>
          <xdr:col>29</xdr:col>
          <xdr:colOff>228600</xdr:colOff>
          <xdr:row>80</xdr:row>
          <xdr:rowOff>19050</xdr:rowOff>
        </xdr:to>
        <xdr:sp macro="" textlink="">
          <xdr:nvSpPr>
            <xdr:cNvPr id="1375" name="Drop Down 351" hidden="1">
              <a:extLst>
                <a:ext uri="{63B3BB69-23CF-44E3-9099-C40C66FF867C}">
                  <a14:compatExt spid="_x0000_s1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276225</xdr:colOff>
          <xdr:row>22</xdr:row>
          <xdr:rowOff>9525</xdr:rowOff>
        </xdr:from>
        <xdr:to>
          <xdr:col>30</xdr:col>
          <xdr:colOff>238125</xdr:colOff>
          <xdr:row>22</xdr:row>
          <xdr:rowOff>161925</xdr:rowOff>
        </xdr:to>
        <xdr:sp macro="" textlink="">
          <xdr:nvSpPr>
            <xdr:cNvPr id="1426" name="Drop Down 402" hidden="1">
              <a:extLst>
                <a:ext uri="{63B3BB69-23CF-44E3-9099-C40C66FF867C}">
                  <a14:compatExt spid="_x0000_s14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58</xdr:row>
          <xdr:rowOff>9525</xdr:rowOff>
        </xdr:from>
        <xdr:to>
          <xdr:col>27</xdr:col>
          <xdr:colOff>133350</xdr:colOff>
          <xdr:row>58</xdr:row>
          <xdr:rowOff>161925</xdr:rowOff>
        </xdr:to>
        <xdr:sp macro="" textlink="">
          <xdr:nvSpPr>
            <xdr:cNvPr id="1428" name="Drop Down 404" hidden="1">
              <a:extLst>
                <a:ext uri="{63B3BB69-23CF-44E3-9099-C40C66FF867C}">
                  <a14:compatExt spid="_x0000_s14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381000</xdr:colOff>
          <xdr:row>56</xdr:row>
          <xdr:rowOff>9525</xdr:rowOff>
        </xdr:from>
        <xdr:to>
          <xdr:col>30</xdr:col>
          <xdr:colOff>381000</xdr:colOff>
          <xdr:row>56</xdr:row>
          <xdr:rowOff>152400</xdr:rowOff>
        </xdr:to>
        <xdr:sp macro="" textlink="">
          <xdr:nvSpPr>
            <xdr:cNvPr id="1429" name="Drop Down 405" hidden="1">
              <a:extLst>
                <a:ext uri="{63B3BB69-23CF-44E3-9099-C40C66FF867C}">
                  <a14:compatExt spid="_x0000_s14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24</xdr:row>
          <xdr:rowOff>0</xdr:rowOff>
        </xdr:from>
        <xdr:to>
          <xdr:col>30</xdr:col>
          <xdr:colOff>238125</xdr:colOff>
          <xdr:row>24</xdr:row>
          <xdr:rowOff>152400</xdr:rowOff>
        </xdr:to>
        <xdr:sp macro="" textlink="">
          <xdr:nvSpPr>
            <xdr:cNvPr id="1430" name="Drop Down 406" hidden="1">
              <a:extLst>
                <a:ext uri="{63B3BB69-23CF-44E3-9099-C40C66FF867C}">
                  <a14:compatExt spid="_x0000_s14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63</xdr:row>
          <xdr:rowOff>0</xdr:rowOff>
        </xdr:from>
        <xdr:to>
          <xdr:col>11</xdr:col>
          <xdr:colOff>0</xdr:colOff>
          <xdr:row>69</xdr:row>
          <xdr:rowOff>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63</xdr:row>
          <xdr:rowOff>0</xdr:rowOff>
        </xdr:from>
        <xdr:to>
          <xdr:col>20</xdr:col>
          <xdr:colOff>9525</xdr:colOff>
          <xdr:row>69</xdr:row>
          <xdr:rowOff>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247650</xdr:colOff>
          <xdr:row>63</xdr:row>
          <xdr:rowOff>0</xdr:rowOff>
        </xdr:from>
        <xdr:to>
          <xdr:col>30</xdr:col>
          <xdr:colOff>228600</xdr:colOff>
          <xdr:row>69</xdr:row>
          <xdr:rowOff>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69</xdr:row>
          <xdr:rowOff>0</xdr:rowOff>
        </xdr:from>
        <xdr:to>
          <xdr:col>10</xdr:col>
          <xdr:colOff>19050</xdr:colOff>
          <xdr:row>69</xdr:row>
          <xdr:rowOff>133350</xdr:rowOff>
        </xdr:to>
        <xdr:sp macro="" textlink="">
          <xdr:nvSpPr>
            <xdr:cNvPr id="1523" name="Drop Down 499" hidden="1">
              <a:extLst>
                <a:ext uri="{63B3BB69-23CF-44E3-9099-C40C66FF867C}">
                  <a14:compatExt spid="_x0000_s15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70</xdr:row>
          <xdr:rowOff>0</xdr:rowOff>
        </xdr:from>
        <xdr:to>
          <xdr:col>10</xdr:col>
          <xdr:colOff>19050</xdr:colOff>
          <xdr:row>70</xdr:row>
          <xdr:rowOff>133350</xdr:rowOff>
        </xdr:to>
        <xdr:sp macro="" textlink="">
          <xdr:nvSpPr>
            <xdr:cNvPr id="1524" name="Drop Down 500" hidden="1">
              <a:extLst>
                <a:ext uri="{63B3BB69-23CF-44E3-9099-C40C66FF867C}">
                  <a14:compatExt spid="_x0000_s15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71</xdr:row>
          <xdr:rowOff>0</xdr:rowOff>
        </xdr:from>
        <xdr:to>
          <xdr:col>10</xdr:col>
          <xdr:colOff>19050</xdr:colOff>
          <xdr:row>71</xdr:row>
          <xdr:rowOff>133350</xdr:rowOff>
        </xdr:to>
        <xdr:sp macro="" textlink="">
          <xdr:nvSpPr>
            <xdr:cNvPr id="1525" name="Drop Down 501" hidden="1">
              <a:extLst>
                <a:ext uri="{63B3BB69-23CF-44E3-9099-C40C66FF867C}">
                  <a14:compatExt spid="_x0000_s1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72</xdr:row>
          <xdr:rowOff>0</xdr:rowOff>
        </xdr:from>
        <xdr:to>
          <xdr:col>10</xdr:col>
          <xdr:colOff>19050</xdr:colOff>
          <xdr:row>72</xdr:row>
          <xdr:rowOff>133350</xdr:rowOff>
        </xdr:to>
        <xdr:sp macro="" textlink="">
          <xdr:nvSpPr>
            <xdr:cNvPr id="1526" name="Drop Down 502" hidden="1">
              <a:extLst>
                <a:ext uri="{63B3BB69-23CF-44E3-9099-C40C66FF867C}">
                  <a14:compatExt spid="_x0000_s15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73</xdr:row>
          <xdr:rowOff>0</xdr:rowOff>
        </xdr:from>
        <xdr:to>
          <xdr:col>10</xdr:col>
          <xdr:colOff>19050</xdr:colOff>
          <xdr:row>73</xdr:row>
          <xdr:rowOff>133350</xdr:rowOff>
        </xdr:to>
        <xdr:sp macro="" textlink="">
          <xdr:nvSpPr>
            <xdr:cNvPr id="1527" name="Drop Down 503" hidden="1">
              <a:extLst>
                <a:ext uri="{63B3BB69-23CF-44E3-9099-C40C66FF867C}">
                  <a14:compatExt spid="_x0000_s15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74</xdr:row>
          <xdr:rowOff>0</xdr:rowOff>
        </xdr:from>
        <xdr:to>
          <xdr:col>10</xdr:col>
          <xdr:colOff>19050</xdr:colOff>
          <xdr:row>74</xdr:row>
          <xdr:rowOff>133350</xdr:rowOff>
        </xdr:to>
        <xdr:sp macro="" textlink="">
          <xdr:nvSpPr>
            <xdr:cNvPr id="1528" name="Drop Down 504" hidden="1">
              <a:extLst>
                <a:ext uri="{63B3BB69-23CF-44E3-9099-C40C66FF867C}">
                  <a14:compatExt spid="_x0000_s15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75</xdr:row>
          <xdr:rowOff>0</xdr:rowOff>
        </xdr:from>
        <xdr:to>
          <xdr:col>10</xdr:col>
          <xdr:colOff>19050</xdr:colOff>
          <xdr:row>75</xdr:row>
          <xdr:rowOff>133350</xdr:rowOff>
        </xdr:to>
        <xdr:sp macro="" textlink="">
          <xdr:nvSpPr>
            <xdr:cNvPr id="1529" name="Drop Down 505" hidden="1">
              <a:extLst>
                <a:ext uri="{63B3BB69-23CF-44E3-9099-C40C66FF867C}">
                  <a14:compatExt spid="_x0000_s1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76</xdr:row>
          <xdr:rowOff>0</xdr:rowOff>
        </xdr:from>
        <xdr:to>
          <xdr:col>10</xdr:col>
          <xdr:colOff>19050</xdr:colOff>
          <xdr:row>76</xdr:row>
          <xdr:rowOff>133350</xdr:rowOff>
        </xdr:to>
        <xdr:sp macro="" textlink="">
          <xdr:nvSpPr>
            <xdr:cNvPr id="1530" name="Drop Down 506" hidden="1">
              <a:extLst>
                <a:ext uri="{63B3BB69-23CF-44E3-9099-C40C66FF867C}">
                  <a14:compatExt spid="_x0000_s1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77</xdr:row>
          <xdr:rowOff>0</xdr:rowOff>
        </xdr:from>
        <xdr:to>
          <xdr:col>10</xdr:col>
          <xdr:colOff>19050</xdr:colOff>
          <xdr:row>77</xdr:row>
          <xdr:rowOff>133350</xdr:rowOff>
        </xdr:to>
        <xdr:sp macro="" textlink="">
          <xdr:nvSpPr>
            <xdr:cNvPr id="1531" name="Drop Down 507" hidden="1">
              <a:extLst>
                <a:ext uri="{63B3BB69-23CF-44E3-9099-C40C66FF867C}">
                  <a14:compatExt spid="_x0000_s15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78</xdr:row>
          <xdr:rowOff>0</xdr:rowOff>
        </xdr:from>
        <xdr:to>
          <xdr:col>10</xdr:col>
          <xdr:colOff>19050</xdr:colOff>
          <xdr:row>78</xdr:row>
          <xdr:rowOff>133350</xdr:rowOff>
        </xdr:to>
        <xdr:sp macro="" textlink="">
          <xdr:nvSpPr>
            <xdr:cNvPr id="1532" name="Drop Down 508" hidden="1">
              <a:extLst>
                <a:ext uri="{63B3BB69-23CF-44E3-9099-C40C66FF867C}">
                  <a14:compatExt spid="_x0000_s15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79</xdr:row>
          <xdr:rowOff>0</xdr:rowOff>
        </xdr:from>
        <xdr:to>
          <xdr:col>10</xdr:col>
          <xdr:colOff>19050</xdr:colOff>
          <xdr:row>79</xdr:row>
          <xdr:rowOff>133350</xdr:rowOff>
        </xdr:to>
        <xdr:sp macro="" textlink="">
          <xdr:nvSpPr>
            <xdr:cNvPr id="1533" name="Drop Down 509" hidden="1">
              <a:extLst>
                <a:ext uri="{63B3BB69-23CF-44E3-9099-C40C66FF867C}">
                  <a14:compatExt spid="_x0000_s15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80</xdr:row>
          <xdr:rowOff>0</xdr:rowOff>
        </xdr:from>
        <xdr:to>
          <xdr:col>10</xdr:col>
          <xdr:colOff>19050</xdr:colOff>
          <xdr:row>80</xdr:row>
          <xdr:rowOff>133350</xdr:rowOff>
        </xdr:to>
        <xdr:sp macro="" textlink="">
          <xdr:nvSpPr>
            <xdr:cNvPr id="1534" name="Drop Down 510" hidden="1">
              <a:extLst>
                <a:ext uri="{63B3BB69-23CF-44E3-9099-C40C66FF867C}">
                  <a14:compatExt spid="_x0000_s15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81</xdr:row>
          <xdr:rowOff>0</xdr:rowOff>
        </xdr:from>
        <xdr:to>
          <xdr:col>10</xdr:col>
          <xdr:colOff>19050</xdr:colOff>
          <xdr:row>81</xdr:row>
          <xdr:rowOff>133350</xdr:rowOff>
        </xdr:to>
        <xdr:sp macro="" textlink="">
          <xdr:nvSpPr>
            <xdr:cNvPr id="1535" name="Drop Down 511" hidden="1">
              <a:extLst>
                <a:ext uri="{63B3BB69-23CF-44E3-9099-C40C66FF867C}">
                  <a14:compatExt spid="_x0000_s15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82</xdr:row>
          <xdr:rowOff>0</xdr:rowOff>
        </xdr:from>
        <xdr:to>
          <xdr:col>10</xdr:col>
          <xdr:colOff>19050</xdr:colOff>
          <xdr:row>82</xdr:row>
          <xdr:rowOff>133350</xdr:rowOff>
        </xdr:to>
        <xdr:sp macro="" textlink="">
          <xdr:nvSpPr>
            <xdr:cNvPr id="1536" name="Drop Down 512" hidden="1">
              <a:extLst>
                <a:ext uri="{63B3BB69-23CF-44E3-9099-C40C66FF867C}">
                  <a14:compatExt spid="_x0000_s15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69</xdr:row>
          <xdr:rowOff>0</xdr:rowOff>
        </xdr:from>
        <xdr:to>
          <xdr:col>19</xdr:col>
          <xdr:colOff>0</xdr:colOff>
          <xdr:row>70</xdr:row>
          <xdr:rowOff>9525</xdr:rowOff>
        </xdr:to>
        <xdr:sp macro="" textlink="">
          <xdr:nvSpPr>
            <xdr:cNvPr id="1537" name="Drop Down 513" hidden="1">
              <a:extLst>
                <a:ext uri="{63B3BB69-23CF-44E3-9099-C40C66FF867C}">
                  <a14:compatExt spid="_x0000_s15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70</xdr:row>
          <xdr:rowOff>0</xdr:rowOff>
        </xdr:from>
        <xdr:to>
          <xdr:col>19</xdr:col>
          <xdr:colOff>0</xdr:colOff>
          <xdr:row>71</xdr:row>
          <xdr:rowOff>9525</xdr:rowOff>
        </xdr:to>
        <xdr:sp macro="" textlink="">
          <xdr:nvSpPr>
            <xdr:cNvPr id="1538" name="Drop Down 514" hidden="1">
              <a:extLst>
                <a:ext uri="{63B3BB69-23CF-44E3-9099-C40C66FF867C}">
                  <a14:compatExt spid="_x0000_s15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71</xdr:row>
          <xdr:rowOff>0</xdr:rowOff>
        </xdr:from>
        <xdr:to>
          <xdr:col>19</xdr:col>
          <xdr:colOff>0</xdr:colOff>
          <xdr:row>72</xdr:row>
          <xdr:rowOff>9525</xdr:rowOff>
        </xdr:to>
        <xdr:sp macro="" textlink="">
          <xdr:nvSpPr>
            <xdr:cNvPr id="1539" name="Drop Down 515" hidden="1">
              <a:extLst>
                <a:ext uri="{63B3BB69-23CF-44E3-9099-C40C66FF867C}">
                  <a14:compatExt spid="_x0000_s15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19</xdr:col>
          <xdr:colOff>0</xdr:colOff>
          <xdr:row>73</xdr:row>
          <xdr:rowOff>9525</xdr:rowOff>
        </xdr:to>
        <xdr:sp macro="" textlink="">
          <xdr:nvSpPr>
            <xdr:cNvPr id="1540" name="Drop Down 516" hidden="1">
              <a:extLst>
                <a:ext uri="{63B3BB69-23CF-44E3-9099-C40C66FF867C}">
                  <a14:compatExt spid="_x0000_s15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73</xdr:row>
          <xdr:rowOff>0</xdr:rowOff>
        </xdr:from>
        <xdr:to>
          <xdr:col>19</xdr:col>
          <xdr:colOff>0</xdr:colOff>
          <xdr:row>74</xdr:row>
          <xdr:rowOff>9525</xdr:rowOff>
        </xdr:to>
        <xdr:sp macro="" textlink="">
          <xdr:nvSpPr>
            <xdr:cNvPr id="1541" name="Drop Down 517" hidden="1">
              <a:extLst>
                <a:ext uri="{63B3BB69-23CF-44E3-9099-C40C66FF867C}">
                  <a14:compatExt spid="_x0000_s15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74</xdr:row>
          <xdr:rowOff>0</xdr:rowOff>
        </xdr:from>
        <xdr:to>
          <xdr:col>19</xdr:col>
          <xdr:colOff>0</xdr:colOff>
          <xdr:row>75</xdr:row>
          <xdr:rowOff>9525</xdr:rowOff>
        </xdr:to>
        <xdr:sp macro="" textlink="">
          <xdr:nvSpPr>
            <xdr:cNvPr id="1542" name="Drop Down 518" hidden="1">
              <a:extLst>
                <a:ext uri="{63B3BB69-23CF-44E3-9099-C40C66FF867C}">
                  <a14:compatExt spid="_x0000_s15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75</xdr:row>
          <xdr:rowOff>0</xdr:rowOff>
        </xdr:from>
        <xdr:to>
          <xdr:col>19</xdr:col>
          <xdr:colOff>0</xdr:colOff>
          <xdr:row>76</xdr:row>
          <xdr:rowOff>9525</xdr:rowOff>
        </xdr:to>
        <xdr:sp macro="" textlink="">
          <xdr:nvSpPr>
            <xdr:cNvPr id="1543" name="Drop Down 519" hidden="1">
              <a:extLst>
                <a:ext uri="{63B3BB69-23CF-44E3-9099-C40C66FF867C}">
                  <a14:compatExt spid="_x0000_s15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76</xdr:row>
          <xdr:rowOff>0</xdr:rowOff>
        </xdr:from>
        <xdr:to>
          <xdr:col>19</xdr:col>
          <xdr:colOff>0</xdr:colOff>
          <xdr:row>77</xdr:row>
          <xdr:rowOff>9525</xdr:rowOff>
        </xdr:to>
        <xdr:sp macro="" textlink="">
          <xdr:nvSpPr>
            <xdr:cNvPr id="1544" name="Drop Down 520" hidden="1">
              <a:extLst>
                <a:ext uri="{63B3BB69-23CF-44E3-9099-C40C66FF867C}">
                  <a14:compatExt spid="_x0000_s15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77</xdr:row>
          <xdr:rowOff>0</xdr:rowOff>
        </xdr:from>
        <xdr:to>
          <xdr:col>19</xdr:col>
          <xdr:colOff>0</xdr:colOff>
          <xdr:row>78</xdr:row>
          <xdr:rowOff>9525</xdr:rowOff>
        </xdr:to>
        <xdr:sp macro="" textlink="">
          <xdr:nvSpPr>
            <xdr:cNvPr id="1545" name="Drop Down 521" hidden="1">
              <a:extLst>
                <a:ext uri="{63B3BB69-23CF-44E3-9099-C40C66FF867C}">
                  <a14:compatExt spid="_x0000_s15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78</xdr:row>
          <xdr:rowOff>0</xdr:rowOff>
        </xdr:from>
        <xdr:to>
          <xdr:col>19</xdr:col>
          <xdr:colOff>0</xdr:colOff>
          <xdr:row>79</xdr:row>
          <xdr:rowOff>9525</xdr:rowOff>
        </xdr:to>
        <xdr:sp macro="" textlink="">
          <xdr:nvSpPr>
            <xdr:cNvPr id="1546" name="Drop Down 522" hidden="1">
              <a:extLst>
                <a:ext uri="{63B3BB69-23CF-44E3-9099-C40C66FF867C}">
                  <a14:compatExt spid="_x0000_s15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79</xdr:row>
          <xdr:rowOff>0</xdr:rowOff>
        </xdr:from>
        <xdr:to>
          <xdr:col>19</xdr:col>
          <xdr:colOff>0</xdr:colOff>
          <xdr:row>80</xdr:row>
          <xdr:rowOff>9525</xdr:rowOff>
        </xdr:to>
        <xdr:sp macro="" textlink="">
          <xdr:nvSpPr>
            <xdr:cNvPr id="1547" name="Drop Down 523" hidden="1">
              <a:extLst>
                <a:ext uri="{63B3BB69-23CF-44E3-9099-C40C66FF867C}">
                  <a14:compatExt spid="_x0000_s15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80</xdr:row>
          <xdr:rowOff>0</xdr:rowOff>
        </xdr:from>
        <xdr:to>
          <xdr:col>19</xdr:col>
          <xdr:colOff>0</xdr:colOff>
          <xdr:row>81</xdr:row>
          <xdr:rowOff>9525</xdr:rowOff>
        </xdr:to>
        <xdr:sp macro="" textlink="">
          <xdr:nvSpPr>
            <xdr:cNvPr id="1548" name="Drop Down 524" hidden="1">
              <a:extLst>
                <a:ext uri="{63B3BB69-23CF-44E3-9099-C40C66FF867C}">
                  <a14:compatExt spid="_x0000_s15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81</xdr:row>
          <xdr:rowOff>0</xdr:rowOff>
        </xdr:from>
        <xdr:to>
          <xdr:col>19</xdr:col>
          <xdr:colOff>0</xdr:colOff>
          <xdr:row>82</xdr:row>
          <xdr:rowOff>9525</xdr:rowOff>
        </xdr:to>
        <xdr:sp macro="" textlink="">
          <xdr:nvSpPr>
            <xdr:cNvPr id="1549" name="Drop Down 525" hidden="1">
              <a:extLst>
                <a:ext uri="{63B3BB69-23CF-44E3-9099-C40C66FF867C}">
                  <a14:compatExt spid="_x0000_s15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82</xdr:row>
          <xdr:rowOff>0</xdr:rowOff>
        </xdr:from>
        <xdr:to>
          <xdr:col>19</xdr:col>
          <xdr:colOff>0</xdr:colOff>
          <xdr:row>83</xdr:row>
          <xdr:rowOff>9525</xdr:rowOff>
        </xdr:to>
        <xdr:sp macro="" textlink="">
          <xdr:nvSpPr>
            <xdr:cNvPr id="1550" name="Drop Down 526" hidden="1">
              <a:extLst>
                <a:ext uri="{63B3BB69-23CF-44E3-9099-C40C66FF867C}">
                  <a14:compatExt spid="_x0000_s15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63</xdr:row>
          <xdr:rowOff>0</xdr:rowOff>
        </xdr:from>
        <xdr:to>
          <xdr:col>11</xdr:col>
          <xdr:colOff>238125</xdr:colOff>
          <xdr:row>69</xdr:row>
          <xdr:rowOff>0</xdr:rowOff>
        </xdr:to>
        <xdr:sp macro="" textlink="">
          <xdr:nvSpPr>
            <xdr:cNvPr id="1551" name="Check Box 527" hidden="1">
              <a:extLst>
                <a:ext uri="{63B3BB69-23CF-44E3-9099-C40C66FF867C}">
                  <a14:compatExt spid="_x0000_s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69</xdr:row>
          <xdr:rowOff>0</xdr:rowOff>
        </xdr:from>
        <xdr:to>
          <xdr:col>11</xdr:col>
          <xdr:colOff>238125</xdr:colOff>
          <xdr:row>70</xdr:row>
          <xdr:rowOff>0</xdr:rowOff>
        </xdr:to>
        <xdr:sp macro="" textlink="">
          <xdr:nvSpPr>
            <xdr:cNvPr id="1552" name="Check Box 528" hidden="1">
              <a:extLst>
                <a:ext uri="{63B3BB69-23CF-44E3-9099-C40C66FF867C}">
                  <a14:compatExt spid="_x0000_s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70</xdr:row>
          <xdr:rowOff>0</xdr:rowOff>
        </xdr:from>
        <xdr:to>
          <xdr:col>11</xdr:col>
          <xdr:colOff>238125</xdr:colOff>
          <xdr:row>71</xdr:row>
          <xdr:rowOff>0</xdr:rowOff>
        </xdr:to>
        <xdr:sp macro="" textlink="">
          <xdr:nvSpPr>
            <xdr:cNvPr id="1553" name="Check Box 529" hidden="1">
              <a:extLst>
                <a:ext uri="{63B3BB69-23CF-44E3-9099-C40C66FF867C}">
                  <a14:compatExt spid="_x0000_s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71</xdr:row>
          <xdr:rowOff>0</xdr:rowOff>
        </xdr:from>
        <xdr:to>
          <xdr:col>11</xdr:col>
          <xdr:colOff>238125</xdr:colOff>
          <xdr:row>72</xdr:row>
          <xdr:rowOff>0</xdr:rowOff>
        </xdr:to>
        <xdr:sp macro="" textlink="">
          <xdr:nvSpPr>
            <xdr:cNvPr id="1554" name="Check Box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72</xdr:row>
          <xdr:rowOff>0</xdr:rowOff>
        </xdr:from>
        <xdr:to>
          <xdr:col>11</xdr:col>
          <xdr:colOff>238125</xdr:colOff>
          <xdr:row>73</xdr:row>
          <xdr:rowOff>0</xdr:rowOff>
        </xdr:to>
        <xdr:sp macro="" textlink="">
          <xdr:nvSpPr>
            <xdr:cNvPr id="1555" name="Check Box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73</xdr:row>
          <xdr:rowOff>0</xdr:rowOff>
        </xdr:from>
        <xdr:to>
          <xdr:col>11</xdr:col>
          <xdr:colOff>238125</xdr:colOff>
          <xdr:row>74</xdr:row>
          <xdr:rowOff>0</xdr:rowOff>
        </xdr:to>
        <xdr:sp macro="" textlink="">
          <xdr:nvSpPr>
            <xdr:cNvPr id="1556" name="Check Box 532" hidden="1">
              <a:extLst>
                <a:ext uri="{63B3BB69-23CF-44E3-9099-C40C66FF867C}">
                  <a14:compatExt spid="_x0000_s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74</xdr:row>
          <xdr:rowOff>0</xdr:rowOff>
        </xdr:from>
        <xdr:to>
          <xdr:col>11</xdr:col>
          <xdr:colOff>238125</xdr:colOff>
          <xdr:row>75</xdr:row>
          <xdr:rowOff>0</xdr:rowOff>
        </xdr:to>
        <xdr:sp macro="" textlink="">
          <xdr:nvSpPr>
            <xdr:cNvPr id="1557" name="Check Box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75</xdr:row>
          <xdr:rowOff>0</xdr:rowOff>
        </xdr:from>
        <xdr:to>
          <xdr:col>11</xdr:col>
          <xdr:colOff>238125</xdr:colOff>
          <xdr:row>76</xdr:row>
          <xdr:rowOff>0</xdr:rowOff>
        </xdr:to>
        <xdr:sp macro="" textlink="">
          <xdr:nvSpPr>
            <xdr:cNvPr id="1558" name="Check Box 534" hidden="1">
              <a:extLst>
                <a:ext uri="{63B3BB69-23CF-44E3-9099-C40C66FF867C}">
                  <a14:compatExt spid="_x0000_s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76</xdr:row>
          <xdr:rowOff>0</xdr:rowOff>
        </xdr:from>
        <xdr:to>
          <xdr:col>11</xdr:col>
          <xdr:colOff>238125</xdr:colOff>
          <xdr:row>77</xdr:row>
          <xdr:rowOff>0</xdr:rowOff>
        </xdr:to>
        <xdr:sp macro="" textlink="">
          <xdr:nvSpPr>
            <xdr:cNvPr id="1559" name="Check Box 535" hidden="1">
              <a:extLst>
                <a:ext uri="{63B3BB69-23CF-44E3-9099-C40C66FF867C}">
                  <a14:compatExt spid="_x0000_s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77</xdr:row>
          <xdr:rowOff>0</xdr:rowOff>
        </xdr:from>
        <xdr:to>
          <xdr:col>11</xdr:col>
          <xdr:colOff>238125</xdr:colOff>
          <xdr:row>78</xdr:row>
          <xdr:rowOff>0</xdr:rowOff>
        </xdr:to>
        <xdr:sp macro="" textlink="">
          <xdr:nvSpPr>
            <xdr:cNvPr id="1560" name="Check Box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78</xdr:row>
          <xdr:rowOff>0</xdr:rowOff>
        </xdr:from>
        <xdr:to>
          <xdr:col>11</xdr:col>
          <xdr:colOff>238125</xdr:colOff>
          <xdr:row>79</xdr:row>
          <xdr:rowOff>0</xdr:rowOff>
        </xdr:to>
        <xdr:sp macro="" textlink="">
          <xdr:nvSpPr>
            <xdr:cNvPr id="1561" name="Check Box 537" hidden="1">
              <a:extLst>
                <a:ext uri="{63B3BB69-23CF-44E3-9099-C40C66FF867C}">
                  <a14:compatExt spid="_x0000_s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79</xdr:row>
          <xdr:rowOff>0</xdr:rowOff>
        </xdr:from>
        <xdr:to>
          <xdr:col>11</xdr:col>
          <xdr:colOff>238125</xdr:colOff>
          <xdr:row>80</xdr:row>
          <xdr:rowOff>0</xdr:rowOff>
        </xdr:to>
        <xdr:sp macro="" textlink="">
          <xdr:nvSpPr>
            <xdr:cNvPr id="1562" name="Check Box 538" hidden="1">
              <a:extLst>
                <a:ext uri="{63B3BB69-23CF-44E3-9099-C40C66FF867C}">
                  <a14:compatExt spid="_x0000_s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80</xdr:row>
          <xdr:rowOff>0</xdr:rowOff>
        </xdr:from>
        <xdr:to>
          <xdr:col>11</xdr:col>
          <xdr:colOff>238125</xdr:colOff>
          <xdr:row>81</xdr:row>
          <xdr:rowOff>0</xdr:rowOff>
        </xdr:to>
        <xdr:sp macro="" textlink="">
          <xdr:nvSpPr>
            <xdr:cNvPr id="1563" name="Check Box 539" hidden="1">
              <a:extLst>
                <a:ext uri="{63B3BB69-23CF-44E3-9099-C40C66FF867C}">
                  <a14:compatExt spid="_x0000_s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81</xdr:row>
          <xdr:rowOff>0</xdr:rowOff>
        </xdr:from>
        <xdr:to>
          <xdr:col>11</xdr:col>
          <xdr:colOff>238125</xdr:colOff>
          <xdr:row>82</xdr:row>
          <xdr:rowOff>0</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82</xdr:row>
          <xdr:rowOff>0</xdr:rowOff>
        </xdr:from>
        <xdr:to>
          <xdr:col>11</xdr:col>
          <xdr:colOff>238125</xdr:colOff>
          <xdr:row>83</xdr:row>
          <xdr:rowOff>0</xdr:rowOff>
        </xdr:to>
        <xdr:sp macro="" textlink="">
          <xdr:nvSpPr>
            <xdr:cNvPr id="1565" name="Check Box 541" hidden="1">
              <a:extLst>
                <a:ext uri="{63B3BB69-23CF-44E3-9099-C40C66FF867C}">
                  <a14:compatExt spid="_x0000_s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69</xdr:row>
          <xdr:rowOff>0</xdr:rowOff>
        </xdr:from>
        <xdr:to>
          <xdr:col>11</xdr:col>
          <xdr:colOff>0</xdr:colOff>
          <xdr:row>70</xdr:row>
          <xdr:rowOff>0</xdr:rowOff>
        </xdr:to>
        <xdr:sp macro="" textlink="">
          <xdr:nvSpPr>
            <xdr:cNvPr id="1566" name="Check Box 542" hidden="1">
              <a:extLst>
                <a:ext uri="{63B3BB69-23CF-44E3-9099-C40C66FF867C}">
                  <a14:compatExt spid="_x0000_s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70</xdr:row>
          <xdr:rowOff>0</xdr:rowOff>
        </xdr:from>
        <xdr:to>
          <xdr:col>11</xdr:col>
          <xdr:colOff>0</xdr:colOff>
          <xdr:row>71</xdr:row>
          <xdr:rowOff>0</xdr:rowOff>
        </xdr:to>
        <xdr:sp macro="" textlink="">
          <xdr:nvSpPr>
            <xdr:cNvPr id="1567" name="Check Box 543" hidden="1">
              <a:extLst>
                <a:ext uri="{63B3BB69-23CF-44E3-9099-C40C66FF867C}">
                  <a14:compatExt spid="_x0000_s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71</xdr:row>
          <xdr:rowOff>0</xdr:rowOff>
        </xdr:from>
        <xdr:to>
          <xdr:col>11</xdr:col>
          <xdr:colOff>0</xdr:colOff>
          <xdr:row>72</xdr:row>
          <xdr:rowOff>0</xdr:rowOff>
        </xdr:to>
        <xdr:sp macro="" textlink="">
          <xdr:nvSpPr>
            <xdr:cNvPr id="1568" name="Check Box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72</xdr:row>
          <xdr:rowOff>0</xdr:rowOff>
        </xdr:from>
        <xdr:to>
          <xdr:col>11</xdr:col>
          <xdr:colOff>0</xdr:colOff>
          <xdr:row>73</xdr:row>
          <xdr:rowOff>0</xdr:rowOff>
        </xdr:to>
        <xdr:sp macro="" textlink="">
          <xdr:nvSpPr>
            <xdr:cNvPr id="1569" name="Check Box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73</xdr:row>
          <xdr:rowOff>0</xdr:rowOff>
        </xdr:from>
        <xdr:to>
          <xdr:col>11</xdr:col>
          <xdr:colOff>0</xdr:colOff>
          <xdr:row>74</xdr:row>
          <xdr:rowOff>0</xdr:rowOff>
        </xdr:to>
        <xdr:sp macro="" textlink="">
          <xdr:nvSpPr>
            <xdr:cNvPr id="1570" name="Check Box 546" hidden="1">
              <a:extLst>
                <a:ext uri="{63B3BB69-23CF-44E3-9099-C40C66FF867C}">
                  <a14:compatExt spid="_x0000_s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74</xdr:row>
          <xdr:rowOff>0</xdr:rowOff>
        </xdr:from>
        <xdr:to>
          <xdr:col>11</xdr:col>
          <xdr:colOff>0</xdr:colOff>
          <xdr:row>75</xdr:row>
          <xdr:rowOff>0</xdr:rowOff>
        </xdr:to>
        <xdr:sp macro="" textlink="">
          <xdr:nvSpPr>
            <xdr:cNvPr id="1571" name="Check Box 547" hidden="1">
              <a:extLst>
                <a:ext uri="{63B3BB69-23CF-44E3-9099-C40C66FF867C}">
                  <a14:compatExt spid="_x0000_s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75</xdr:row>
          <xdr:rowOff>0</xdr:rowOff>
        </xdr:from>
        <xdr:to>
          <xdr:col>11</xdr:col>
          <xdr:colOff>0</xdr:colOff>
          <xdr:row>76</xdr:row>
          <xdr:rowOff>0</xdr:rowOff>
        </xdr:to>
        <xdr:sp macro="" textlink="">
          <xdr:nvSpPr>
            <xdr:cNvPr id="1572" name="Check Box 548" hidden="1">
              <a:extLst>
                <a:ext uri="{63B3BB69-23CF-44E3-9099-C40C66FF867C}">
                  <a14:compatExt spid="_x0000_s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76</xdr:row>
          <xdr:rowOff>0</xdr:rowOff>
        </xdr:from>
        <xdr:to>
          <xdr:col>11</xdr:col>
          <xdr:colOff>0</xdr:colOff>
          <xdr:row>77</xdr:row>
          <xdr:rowOff>0</xdr:rowOff>
        </xdr:to>
        <xdr:sp macro="" textlink="">
          <xdr:nvSpPr>
            <xdr:cNvPr id="1573" name="Check Box 549" hidden="1">
              <a:extLst>
                <a:ext uri="{63B3BB69-23CF-44E3-9099-C40C66FF867C}">
                  <a14:compatExt spid="_x0000_s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77</xdr:row>
          <xdr:rowOff>0</xdr:rowOff>
        </xdr:from>
        <xdr:to>
          <xdr:col>11</xdr:col>
          <xdr:colOff>0</xdr:colOff>
          <xdr:row>78</xdr:row>
          <xdr:rowOff>0</xdr:rowOff>
        </xdr:to>
        <xdr:sp macro="" textlink="">
          <xdr:nvSpPr>
            <xdr:cNvPr id="1574" name="Check Box 550" hidden="1">
              <a:extLst>
                <a:ext uri="{63B3BB69-23CF-44E3-9099-C40C66FF867C}">
                  <a14:compatExt spid="_x0000_s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78</xdr:row>
          <xdr:rowOff>0</xdr:rowOff>
        </xdr:from>
        <xdr:to>
          <xdr:col>11</xdr:col>
          <xdr:colOff>0</xdr:colOff>
          <xdr:row>79</xdr:row>
          <xdr:rowOff>0</xdr:rowOff>
        </xdr:to>
        <xdr:sp macro="" textlink="">
          <xdr:nvSpPr>
            <xdr:cNvPr id="1576" name="Check Box 552" hidden="1">
              <a:extLst>
                <a:ext uri="{63B3BB69-23CF-44E3-9099-C40C66FF867C}">
                  <a14:compatExt spid="_x0000_s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79</xdr:row>
          <xdr:rowOff>0</xdr:rowOff>
        </xdr:from>
        <xdr:to>
          <xdr:col>11</xdr:col>
          <xdr:colOff>0</xdr:colOff>
          <xdr:row>80</xdr:row>
          <xdr:rowOff>0</xdr:rowOff>
        </xdr:to>
        <xdr:sp macro="" textlink="">
          <xdr:nvSpPr>
            <xdr:cNvPr id="1577" name="Check Box 553" hidden="1">
              <a:extLst>
                <a:ext uri="{63B3BB69-23CF-44E3-9099-C40C66FF867C}">
                  <a14:compatExt spid="_x0000_s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80</xdr:row>
          <xdr:rowOff>0</xdr:rowOff>
        </xdr:from>
        <xdr:to>
          <xdr:col>11</xdr:col>
          <xdr:colOff>0</xdr:colOff>
          <xdr:row>81</xdr:row>
          <xdr:rowOff>0</xdr:rowOff>
        </xdr:to>
        <xdr:sp macro="" textlink="">
          <xdr:nvSpPr>
            <xdr:cNvPr id="1578" name="Check Box 554"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81</xdr:row>
          <xdr:rowOff>0</xdr:rowOff>
        </xdr:from>
        <xdr:to>
          <xdr:col>11</xdr:col>
          <xdr:colOff>0</xdr:colOff>
          <xdr:row>82</xdr:row>
          <xdr:rowOff>0</xdr:rowOff>
        </xdr:to>
        <xdr:sp macro="" textlink="">
          <xdr:nvSpPr>
            <xdr:cNvPr id="1579" name="Check Box 555" hidden="1">
              <a:extLst>
                <a:ext uri="{63B3BB69-23CF-44E3-9099-C40C66FF867C}">
                  <a14:compatExt spid="_x0000_s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82</xdr:row>
          <xdr:rowOff>0</xdr:rowOff>
        </xdr:from>
        <xdr:to>
          <xdr:col>11</xdr:col>
          <xdr:colOff>0</xdr:colOff>
          <xdr:row>83</xdr:row>
          <xdr:rowOff>0</xdr:rowOff>
        </xdr:to>
        <xdr:sp macro="" textlink="">
          <xdr:nvSpPr>
            <xdr:cNvPr id="1580" name="Check Box 556" hidden="1">
              <a:extLst>
                <a:ext uri="{63B3BB69-23CF-44E3-9099-C40C66FF867C}">
                  <a14:compatExt spid="_x0000_s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63</xdr:row>
          <xdr:rowOff>0</xdr:rowOff>
        </xdr:from>
        <xdr:to>
          <xdr:col>19</xdr:col>
          <xdr:colOff>209550</xdr:colOff>
          <xdr:row>69</xdr:row>
          <xdr:rowOff>0</xdr:rowOff>
        </xdr:to>
        <xdr:sp macro="" textlink="">
          <xdr:nvSpPr>
            <xdr:cNvPr id="1581" name="Check Box 557" hidden="1">
              <a:extLst>
                <a:ext uri="{63B3BB69-23CF-44E3-9099-C40C66FF867C}">
                  <a14:compatExt spid="_x0000_s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69</xdr:row>
          <xdr:rowOff>0</xdr:rowOff>
        </xdr:from>
        <xdr:to>
          <xdr:col>19</xdr:col>
          <xdr:colOff>209550</xdr:colOff>
          <xdr:row>70</xdr:row>
          <xdr:rowOff>0</xdr:rowOff>
        </xdr:to>
        <xdr:sp macro="" textlink="">
          <xdr:nvSpPr>
            <xdr:cNvPr id="1582" name="Check Box 558" hidden="1">
              <a:extLst>
                <a:ext uri="{63B3BB69-23CF-44E3-9099-C40C66FF867C}">
                  <a14:compatExt spid="_x0000_s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70</xdr:row>
          <xdr:rowOff>0</xdr:rowOff>
        </xdr:from>
        <xdr:to>
          <xdr:col>19</xdr:col>
          <xdr:colOff>209550</xdr:colOff>
          <xdr:row>71</xdr:row>
          <xdr:rowOff>0</xdr:rowOff>
        </xdr:to>
        <xdr:sp macro="" textlink="">
          <xdr:nvSpPr>
            <xdr:cNvPr id="1583" name="Check Box 559" hidden="1">
              <a:extLst>
                <a:ext uri="{63B3BB69-23CF-44E3-9099-C40C66FF867C}">
                  <a14:compatExt spid="_x0000_s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71</xdr:row>
          <xdr:rowOff>0</xdr:rowOff>
        </xdr:from>
        <xdr:to>
          <xdr:col>19</xdr:col>
          <xdr:colOff>209550</xdr:colOff>
          <xdr:row>72</xdr:row>
          <xdr:rowOff>0</xdr:rowOff>
        </xdr:to>
        <xdr:sp macro="" textlink="">
          <xdr:nvSpPr>
            <xdr:cNvPr id="1584" name="Check Box 560" hidden="1">
              <a:extLst>
                <a:ext uri="{63B3BB69-23CF-44E3-9099-C40C66FF867C}">
                  <a14:compatExt spid="_x0000_s1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72</xdr:row>
          <xdr:rowOff>0</xdr:rowOff>
        </xdr:from>
        <xdr:to>
          <xdr:col>19</xdr:col>
          <xdr:colOff>209550</xdr:colOff>
          <xdr:row>73</xdr:row>
          <xdr:rowOff>0</xdr:rowOff>
        </xdr:to>
        <xdr:sp macro="" textlink="">
          <xdr:nvSpPr>
            <xdr:cNvPr id="1585" name="Check Box 561" hidden="1">
              <a:extLst>
                <a:ext uri="{63B3BB69-23CF-44E3-9099-C40C66FF867C}">
                  <a14:compatExt spid="_x0000_s1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73</xdr:row>
          <xdr:rowOff>0</xdr:rowOff>
        </xdr:from>
        <xdr:to>
          <xdr:col>19</xdr:col>
          <xdr:colOff>209550</xdr:colOff>
          <xdr:row>74</xdr:row>
          <xdr:rowOff>0</xdr:rowOff>
        </xdr:to>
        <xdr:sp macro="" textlink="">
          <xdr:nvSpPr>
            <xdr:cNvPr id="1586" name="Check Box 562" hidden="1">
              <a:extLst>
                <a:ext uri="{63B3BB69-23CF-44E3-9099-C40C66FF867C}">
                  <a14:compatExt spid="_x0000_s1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74</xdr:row>
          <xdr:rowOff>0</xdr:rowOff>
        </xdr:from>
        <xdr:to>
          <xdr:col>19</xdr:col>
          <xdr:colOff>209550</xdr:colOff>
          <xdr:row>75</xdr:row>
          <xdr:rowOff>0</xdr:rowOff>
        </xdr:to>
        <xdr:sp macro="" textlink="">
          <xdr:nvSpPr>
            <xdr:cNvPr id="1587" name="Check Box 563" hidden="1">
              <a:extLst>
                <a:ext uri="{63B3BB69-23CF-44E3-9099-C40C66FF867C}">
                  <a14:compatExt spid="_x0000_s1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75</xdr:row>
          <xdr:rowOff>0</xdr:rowOff>
        </xdr:from>
        <xdr:to>
          <xdr:col>19</xdr:col>
          <xdr:colOff>209550</xdr:colOff>
          <xdr:row>76</xdr:row>
          <xdr:rowOff>0</xdr:rowOff>
        </xdr:to>
        <xdr:sp macro="" textlink="">
          <xdr:nvSpPr>
            <xdr:cNvPr id="1588" name="Check Box 564" hidden="1">
              <a:extLst>
                <a:ext uri="{63B3BB69-23CF-44E3-9099-C40C66FF867C}">
                  <a14:compatExt spid="_x0000_s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76</xdr:row>
          <xdr:rowOff>0</xdr:rowOff>
        </xdr:from>
        <xdr:to>
          <xdr:col>19</xdr:col>
          <xdr:colOff>209550</xdr:colOff>
          <xdr:row>77</xdr:row>
          <xdr:rowOff>0</xdr:rowOff>
        </xdr:to>
        <xdr:sp macro="" textlink="">
          <xdr:nvSpPr>
            <xdr:cNvPr id="1589" name="Check Box 565" hidden="1">
              <a:extLst>
                <a:ext uri="{63B3BB69-23CF-44E3-9099-C40C66FF867C}">
                  <a14:compatExt spid="_x0000_s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77</xdr:row>
          <xdr:rowOff>0</xdr:rowOff>
        </xdr:from>
        <xdr:to>
          <xdr:col>19</xdr:col>
          <xdr:colOff>209550</xdr:colOff>
          <xdr:row>78</xdr:row>
          <xdr:rowOff>0</xdr:rowOff>
        </xdr:to>
        <xdr:sp macro="" textlink="">
          <xdr:nvSpPr>
            <xdr:cNvPr id="1590" name="Check Box 566" hidden="1">
              <a:extLst>
                <a:ext uri="{63B3BB69-23CF-44E3-9099-C40C66FF867C}">
                  <a14:compatExt spid="_x0000_s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78</xdr:row>
          <xdr:rowOff>0</xdr:rowOff>
        </xdr:from>
        <xdr:to>
          <xdr:col>19</xdr:col>
          <xdr:colOff>209550</xdr:colOff>
          <xdr:row>79</xdr:row>
          <xdr:rowOff>0</xdr:rowOff>
        </xdr:to>
        <xdr:sp macro="" textlink="">
          <xdr:nvSpPr>
            <xdr:cNvPr id="1591" name="Check Box 567" hidden="1">
              <a:extLst>
                <a:ext uri="{63B3BB69-23CF-44E3-9099-C40C66FF867C}">
                  <a14:compatExt spid="_x0000_s1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79</xdr:row>
          <xdr:rowOff>0</xdr:rowOff>
        </xdr:from>
        <xdr:to>
          <xdr:col>19</xdr:col>
          <xdr:colOff>209550</xdr:colOff>
          <xdr:row>80</xdr:row>
          <xdr:rowOff>0</xdr:rowOff>
        </xdr:to>
        <xdr:sp macro="" textlink="">
          <xdr:nvSpPr>
            <xdr:cNvPr id="1592" name="Check Box 568" hidden="1">
              <a:extLst>
                <a:ext uri="{63B3BB69-23CF-44E3-9099-C40C66FF867C}">
                  <a14:compatExt spid="_x0000_s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80</xdr:row>
          <xdr:rowOff>0</xdr:rowOff>
        </xdr:from>
        <xdr:to>
          <xdr:col>19</xdr:col>
          <xdr:colOff>209550</xdr:colOff>
          <xdr:row>81</xdr:row>
          <xdr:rowOff>0</xdr:rowOff>
        </xdr:to>
        <xdr:sp macro="" textlink="">
          <xdr:nvSpPr>
            <xdr:cNvPr id="1593" name="Check Box 569"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81</xdr:row>
          <xdr:rowOff>0</xdr:rowOff>
        </xdr:from>
        <xdr:to>
          <xdr:col>19</xdr:col>
          <xdr:colOff>209550</xdr:colOff>
          <xdr:row>82</xdr:row>
          <xdr:rowOff>0</xdr:rowOff>
        </xdr:to>
        <xdr:sp macro="" textlink="">
          <xdr:nvSpPr>
            <xdr:cNvPr id="1594" name="Check Box 570" hidden="1">
              <a:extLst>
                <a:ext uri="{63B3BB69-23CF-44E3-9099-C40C66FF867C}">
                  <a14:compatExt spid="_x0000_s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82</xdr:row>
          <xdr:rowOff>0</xdr:rowOff>
        </xdr:from>
        <xdr:to>
          <xdr:col>19</xdr:col>
          <xdr:colOff>209550</xdr:colOff>
          <xdr:row>83</xdr:row>
          <xdr:rowOff>0</xdr:rowOff>
        </xdr:to>
        <xdr:sp macro="" textlink="">
          <xdr:nvSpPr>
            <xdr:cNvPr id="1595" name="Check Box 571" hidden="1">
              <a:extLst>
                <a:ext uri="{63B3BB69-23CF-44E3-9099-C40C66FF867C}">
                  <a14:compatExt spid="_x0000_s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69</xdr:row>
          <xdr:rowOff>0</xdr:rowOff>
        </xdr:from>
        <xdr:to>
          <xdr:col>20</xdr:col>
          <xdr:colOff>9525</xdr:colOff>
          <xdr:row>70</xdr:row>
          <xdr:rowOff>0</xdr:rowOff>
        </xdr:to>
        <xdr:sp macro="" textlink="">
          <xdr:nvSpPr>
            <xdr:cNvPr id="1596" name="Check Box 572" hidden="1">
              <a:extLst>
                <a:ext uri="{63B3BB69-23CF-44E3-9099-C40C66FF867C}">
                  <a14:compatExt spid="_x0000_s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70</xdr:row>
          <xdr:rowOff>0</xdr:rowOff>
        </xdr:from>
        <xdr:to>
          <xdr:col>20</xdr:col>
          <xdr:colOff>9525</xdr:colOff>
          <xdr:row>71</xdr:row>
          <xdr:rowOff>0</xdr:rowOff>
        </xdr:to>
        <xdr:sp macro="" textlink="">
          <xdr:nvSpPr>
            <xdr:cNvPr id="1597" name="Check Box 573" hidden="1">
              <a:extLst>
                <a:ext uri="{63B3BB69-23CF-44E3-9099-C40C66FF867C}">
                  <a14:compatExt spid="_x0000_s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71</xdr:row>
          <xdr:rowOff>0</xdr:rowOff>
        </xdr:from>
        <xdr:to>
          <xdr:col>20</xdr:col>
          <xdr:colOff>9525</xdr:colOff>
          <xdr:row>72</xdr:row>
          <xdr:rowOff>0</xdr:rowOff>
        </xdr:to>
        <xdr:sp macro="" textlink="">
          <xdr:nvSpPr>
            <xdr:cNvPr id="1598" name="Check Box 574" hidden="1">
              <a:extLst>
                <a:ext uri="{63B3BB69-23CF-44E3-9099-C40C66FF867C}">
                  <a14:compatExt spid="_x0000_s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72</xdr:row>
          <xdr:rowOff>0</xdr:rowOff>
        </xdr:from>
        <xdr:to>
          <xdr:col>20</xdr:col>
          <xdr:colOff>9525</xdr:colOff>
          <xdr:row>73</xdr:row>
          <xdr:rowOff>0</xdr:rowOff>
        </xdr:to>
        <xdr:sp macro="" textlink="">
          <xdr:nvSpPr>
            <xdr:cNvPr id="1599" name="Check Box 575" hidden="1">
              <a:extLst>
                <a:ext uri="{63B3BB69-23CF-44E3-9099-C40C66FF867C}">
                  <a14:compatExt spid="_x0000_s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73</xdr:row>
          <xdr:rowOff>0</xdr:rowOff>
        </xdr:from>
        <xdr:to>
          <xdr:col>20</xdr:col>
          <xdr:colOff>9525</xdr:colOff>
          <xdr:row>74</xdr:row>
          <xdr:rowOff>0</xdr:rowOff>
        </xdr:to>
        <xdr:sp macro="" textlink="">
          <xdr:nvSpPr>
            <xdr:cNvPr id="1600" name="Check Box 576" hidden="1">
              <a:extLst>
                <a:ext uri="{63B3BB69-23CF-44E3-9099-C40C66FF867C}">
                  <a14:compatExt spid="_x0000_s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74</xdr:row>
          <xdr:rowOff>0</xdr:rowOff>
        </xdr:from>
        <xdr:to>
          <xdr:col>20</xdr:col>
          <xdr:colOff>9525</xdr:colOff>
          <xdr:row>75</xdr:row>
          <xdr:rowOff>0</xdr:rowOff>
        </xdr:to>
        <xdr:sp macro="" textlink="">
          <xdr:nvSpPr>
            <xdr:cNvPr id="1601" name="Check Box 577" hidden="1">
              <a:extLst>
                <a:ext uri="{63B3BB69-23CF-44E3-9099-C40C66FF867C}">
                  <a14:compatExt spid="_x0000_s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75</xdr:row>
          <xdr:rowOff>0</xdr:rowOff>
        </xdr:from>
        <xdr:to>
          <xdr:col>20</xdr:col>
          <xdr:colOff>9525</xdr:colOff>
          <xdr:row>76</xdr:row>
          <xdr:rowOff>0</xdr:rowOff>
        </xdr:to>
        <xdr:sp macro="" textlink="">
          <xdr:nvSpPr>
            <xdr:cNvPr id="1602" name="Check Box 578"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76</xdr:row>
          <xdr:rowOff>0</xdr:rowOff>
        </xdr:from>
        <xdr:to>
          <xdr:col>20</xdr:col>
          <xdr:colOff>9525</xdr:colOff>
          <xdr:row>77</xdr:row>
          <xdr:rowOff>0</xdr:rowOff>
        </xdr:to>
        <xdr:sp macro="" textlink="">
          <xdr:nvSpPr>
            <xdr:cNvPr id="1603" name="Check Box 579" hidden="1">
              <a:extLst>
                <a:ext uri="{63B3BB69-23CF-44E3-9099-C40C66FF867C}">
                  <a14:compatExt spid="_x0000_s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77</xdr:row>
          <xdr:rowOff>0</xdr:rowOff>
        </xdr:from>
        <xdr:to>
          <xdr:col>20</xdr:col>
          <xdr:colOff>9525</xdr:colOff>
          <xdr:row>78</xdr:row>
          <xdr:rowOff>0</xdr:rowOff>
        </xdr:to>
        <xdr:sp macro="" textlink="">
          <xdr:nvSpPr>
            <xdr:cNvPr id="1604" name="Check Box 580" hidden="1">
              <a:extLst>
                <a:ext uri="{63B3BB69-23CF-44E3-9099-C40C66FF867C}">
                  <a14:compatExt spid="_x0000_s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78</xdr:row>
          <xdr:rowOff>0</xdr:rowOff>
        </xdr:from>
        <xdr:to>
          <xdr:col>20</xdr:col>
          <xdr:colOff>9525</xdr:colOff>
          <xdr:row>79</xdr:row>
          <xdr:rowOff>0</xdr:rowOff>
        </xdr:to>
        <xdr:sp macro="" textlink="">
          <xdr:nvSpPr>
            <xdr:cNvPr id="1605" name="Check Box 581" hidden="1">
              <a:extLst>
                <a:ext uri="{63B3BB69-23CF-44E3-9099-C40C66FF867C}">
                  <a14:compatExt spid="_x0000_s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79</xdr:row>
          <xdr:rowOff>0</xdr:rowOff>
        </xdr:from>
        <xdr:to>
          <xdr:col>20</xdr:col>
          <xdr:colOff>9525</xdr:colOff>
          <xdr:row>80</xdr:row>
          <xdr:rowOff>0</xdr:rowOff>
        </xdr:to>
        <xdr:sp macro="" textlink="">
          <xdr:nvSpPr>
            <xdr:cNvPr id="1606" name="Check Box 582" hidden="1">
              <a:extLst>
                <a:ext uri="{63B3BB69-23CF-44E3-9099-C40C66FF867C}">
                  <a14:compatExt spid="_x0000_s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80</xdr:row>
          <xdr:rowOff>0</xdr:rowOff>
        </xdr:from>
        <xdr:to>
          <xdr:col>20</xdr:col>
          <xdr:colOff>9525</xdr:colOff>
          <xdr:row>81</xdr:row>
          <xdr:rowOff>0</xdr:rowOff>
        </xdr:to>
        <xdr:sp macro="" textlink="">
          <xdr:nvSpPr>
            <xdr:cNvPr id="1607" name="Check Box 583" hidden="1">
              <a:extLst>
                <a:ext uri="{63B3BB69-23CF-44E3-9099-C40C66FF867C}">
                  <a14:compatExt spid="_x0000_s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81</xdr:row>
          <xdr:rowOff>0</xdr:rowOff>
        </xdr:from>
        <xdr:to>
          <xdr:col>20</xdr:col>
          <xdr:colOff>9525</xdr:colOff>
          <xdr:row>82</xdr:row>
          <xdr:rowOff>0</xdr:rowOff>
        </xdr:to>
        <xdr:sp macro="" textlink="">
          <xdr:nvSpPr>
            <xdr:cNvPr id="1608" name="Check Box 584"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82</xdr:row>
          <xdr:rowOff>0</xdr:rowOff>
        </xdr:from>
        <xdr:to>
          <xdr:col>20</xdr:col>
          <xdr:colOff>9525</xdr:colOff>
          <xdr:row>83</xdr:row>
          <xdr:rowOff>0</xdr:rowOff>
        </xdr:to>
        <xdr:sp macro="" textlink="">
          <xdr:nvSpPr>
            <xdr:cNvPr id="1609" name="Check Box 585"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69</xdr:row>
          <xdr:rowOff>0</xdr:rowOff>
        </xdr:from>
        <xdr:to>
          <xdr:col>30</xdr:col>
          <xdr:colOff>0</xdr:colOff>
          <xdr:row>70</xdr:row>
          <xdr:rowOff>9525</xdr:rowOff>
        </xdr:to>
        <xdr:sp macro="" textlink="">
          <xdr:nvSpPr>
            <xdr:cNvPr id="1619" name="Drop Down 595" hidden="1">
              <a:extLst>
                <a:ext uri="{63B3BB69-23CF-44E3-9099-C40C66FF867C}">
                  <a14:compatExt spid="_x0000_s16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70</xdr:row>
          <xdr:rowOff>0</xdr:rowOff>
        </xdr:from>
        <xdr:to>
          <xdr:col>30</xdr:col>
          <xdr:colOff>0</xdr:colOff>
          <xdr:row>71</xdr:row>
          <xdr:rowOff>9525</xdr:rowOff>
        </xdr:to>
        <xdr:sp macro="" textlink="">
          <xdr:nvSpPr>
            <xdr:cNvPr id="1620" name="Drop Down 596" hidden="1">
              <a:extLst>
                <a:ext uri="{63B3BB69-23CF-44E3-9099-C40C66FF867C}">
                  <a14:compatExt spid="_x0000_s16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71</xdr:row>
          <xdr:rowOff>0</xdr:rowOff>
        </xdr:from>
        <xdr:to>
          <xdr:col>30</xdr:col>
          <xdr:colOff>0</xdr:colOff>
          <xdr:row>72</xdr:row>
          <xdr:rowOff>9525</xdr:rowOff>
        </xdr:to>
        <xdr:sp macro="" textlink="">
          <xdr:nvSpPr>
            <xdr:cNvPr id="1621" name="Drop Down 597" hidden="1">
              <a:extLst>
                <a:ext uri="{63B3BB69-23CF-44E3-9099-C40C66FF867C}">
                  <a14:compatExt spid="_x0000_s1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72</xdr:row>
          <xdr:rowOff>0</xdr:rowOff>
        </xdr:from>
        <xdr:to>
          <xdr:col>30</xdr:col>
          <xdr:colOff>0</xdr:colOff>
          <xdr:row>73</xdr:row>
          <xdr:rowOff>9525</xdr:rowOff>
        </xdr:to>
        <xdr:sp macro="" textlink="">
          <xdr:nvSpPr>
            <xdr:cNvPr id="1622" name="Drop Down 598" hidden="1">
              <a:extLst>
                <a:ext uri="{63B3BB69-23CF-44E3-9099-C40C66FF867C}">
                  <a14:compatExt spid="_x0000_s16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73</xdr:row>
          <xdr:rowOff>0</xdr:rowOff>
        </xdr:from>
        <xdr:to>
          <xdr:col>30</xdr:col>
          <xdr:colOff>0</xdr:colOff>
          <xdr:row>74</xdr:row>
          <xdr:rowOff>9525</xdr:rowOff>
        </xdr:to>
        <xdr:sp macro="" textlink="">
          <xdr:nvSpPr>
            <xdr:cNvPr id="1623" name="Drop Down 599" hidden="1">
              <a:extLst>
                <a:ext uri="{63B3BB69-23CF-44E3-9099-C40C66FF867C}">
                  <a14:compatExt spid="_x0000_s16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74</xdr:row>
          <xdr:rowOff>0</xdr:rowOff>
        </xdr:from>
        <xdr:to>
          <xdr:col>30</xdr:col>
          <xdr:colOff>0</xdr:colOff>
          <xdr:row>75</xdr:row>
          <xdr:rowOff>9525</xdr:rowOff>
        </xdr:to>
        <xdr:sp macro="" textlink="">
          <xdr:nvSpPr>
            <xdr:cNvPr id="1624" name="Drop Down 600" hidden="1">
              <a:extLst>
                <a:ext uri="{63B3BB69-23CF-44E3-9099-C40C66FF867C}">
                  <a14:compatExt spid="_x0000_s16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75</xdr:row>
          <xdr:rowOff>0</xdr:rowOff>
        </xdr:from>
        <xdr:to>
          <xdr:col>30</xdr:col>
          <xdr:colOff>0</xdr:colOff>
          <xdr:row>76</xdr:row>
          <xdr:rowOff>9525</xdr:rowOff>
        </xdr:to>
        <xdr:sp macro="" textlink="">
          <xdr:nvSpPr>
            <xdr:cNvPr id="1625" name="Drop Down 601" hidden="1">
              <a:extLst>
                <a:ext uri="{63B3BB69-23CF-44E3-9099-C40C66FF867C}">
                  <a14:compatExt spid="_x0000_s16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76</xdr:row>
          <xdr:rowOff>0</xdr:rowOff>
        </xdr:from>
        <xdr:to>
          <xdr:col>30</xdr:col>
          <xdr:colOff>0</xdr:colOff>
          <xdr:row>77</xdr:row>
          <xdr:rowOff>9525</xdr:rowOff>
        </xdr:to>
        <xdr:sp macro="" textlink="">
          <xdr:nvSpPr>
            <xdr:cNvPr id="1626" name="Drop Down 602" hidden="1">
              <a:extLst>
                <a:ext uri="{63B3BB69-23CF-44E3-9099-C40C66FF867C}">
                  <a14:compatExt spid="_x0000_s16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77</xdr:row>
          <xdr:rowOff>0</xdr:rowOff>
        </xdr:from>
        <xdr:to>
          <xdr:col>30</xdr:col>
          <xdr:colOff>0</xdr:colOff>
          <xdr:row>78</xdr:row>
          <xdr:rowOff>9525</xdr:rowOff>
        </xdr:to>
        <xdr:sp macro="" textlink="">
          <xdr:nvSpPr>
            <xdr:cNvPr id="1627" name="Drop Down 603" hidden="1">
              <a:extLst>
                <a:ext uri="{63B3BB69-23CF-44E3-9099-C40C66FF867C}">
                  <a14:compatExt spid="_x0000_s16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69</xdr:row>
          <xdr:rowOff>0</xdr:rowOff>
        </xdr:from>
        <xdr:to>
          <xdr:col>30</xdr:col>
          <xdr:colOff>228600</xdr:colOff>
          <xdr:row>70</xdr:row>
          <xdr:rowOff>0</xdr:rowOff>
        </xdr:to>
        <xdr:sp macro="" textlink="">
          <xdr:nvSpPr>
            <xdr:cNvPr id="1628" name="Check Box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70</xdr:row>
          <xdr:rowOff>0</xdr:rowOff>
        </xdr:from>
        <xdr:to>
          <xdr:col>30</xdr:col>
          <xdr:colOff>228600</xdr:colOff>
          <xdr:row>71</xdr:row>
          <xdr:rowOff>0</xdr:rowOff>
        </xdr:to>
        <xdr:sp macro="" textlink="">
          <xdr:nvSpPr>
            <xdr:cNvPr id="1629" name="Check Box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71</xdr:row>
          <xdr:rowOff>0</xdr:rowOff>
        </xdr:from>
        <xdr:to>
          <xdr:col>30</xdr:col>
          <xdr:colOff>228600</xdr:colOff>
          <xdr:row>72</xdr:row>
          <xdr:rowOff>0</xdr:rowOff>
        </xdr:to>
        <xdr:sp macro="" textlink="">
          <xdr:nvSpPr>
            <xdr:cNvPr id="1630" name="Check Box 606"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72</xdr:row>
          <xdr:rowOff>0</xdr:rowOff>
        </xdr:from>
        <xdr:to>
          <xdr:col>30</xdr:col>
          <xdr:colOff>228600</xdr:colOff>
          <xdr:row>73</xdr:row>
          <xdr:rowOff>0</xdr:rowOff>
        </xdr:to>
        <xdr:sp macro="" textlink="">
          <xdr:nvSpPr>
            <xdr:cNvPr id="1631" name="Check Box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73</xdr:row>
          <xdr:rowOff>0</xdr:rowOff>
        </xdr:from>
        <xdr:to>
          <xdr:col>30</xdr:col>
          <xdr:colOff>228600</xdr:colOff>
          <xdr:row>74</xdr:row>
          <xdr:rowOff>0</xdr:rowOff>
        </xdr:to>
        <xdr:sp macro="" textlink="">
          <xdr:nvSpPr>
            <xdr:cNvPr id="1632" name="Check Box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74</xdr:row>
          <xdr:rowOff>0</xdr:rowOff>
        </xdr:from>
        <xdr:to>
          <xdr:col>30</xdr:col>
          <xdr:colOff>228600</xdr:colOff>
          <xdr:row>75</xdr:row>
          <xdr:rowOff>0</xdr:rowOff>
        </xdr:to>
        <xdr:sp macro="" textlink="">
          <xdr:nvSpPr>
            <xdr:cNvPr id="1633" name="Check Box 609" hidden="1">
              <a:extLst>
                <a:ext uri="{63B3BB69-23CF-44E3-9099-C40C66FF867C}">
                  <a14:compatExt spid="_x0000_s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75</xdr:row>
          <xdr:rowOff>0</xdr:rowOff>
        </xdr:from>
        <xdr:to>
          <xdr:col>30</xdr:col>
          <xdr:colOff>228600</xdr:colOff>
          <xdr:row>76</xdr:row>
          <xdr:rowOff>0</xdr:rowOff>
        </xdr:to>
        <xdr:sp macro="" textlink="">
          <xdr:nvSpPr>
            <xdr:cNvPr id="1634" name="Check Box 610" hidden="1">
              <a:extLst>
                <a:ext uri="{63B3BB69-23CF-44E3-9099-C40C66FF867C}">
                  <a14:compatExt spid="_x0000_s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76</xdr:row>
          <xdr:rowOff>0</xdr:rowOff>
        </xdr:from>
        <xdr:to>
          <xdr:col>30</xdr:col>
          <xdr:colOff>228600</xdr:colOff>
          <xdr:row>77</xdr:row>
          <xdr:rowOff>0</xdr:rowOff>
        </xdr:to>
        <xdr:sp macro="" textlink="">
          <xdr:nvSpPr>
            <xdr:cNvPr id="1635" name="Check Box 611" hidden="1">
              <a:extLst>
                <a:ext uri="{63B3BB69-23CF-44E3-9099-C40C66FF867C}">
                  <a14:compatExt spid="_x0000_s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77</xdr:row>
          <xdr:rowOff>0</xdr:rowOff>
        </xdr:from>
        <xdr:to>
          <xdr:col>30</xdr:col>
          <xdr:colOff>228600</xdr:colOff>
          <xdr:row>78</xdr:row>
          <xdr:rowOff>0</xdr:rowOff>
        </xdr:to>
        <xdr:sp macro="" textlink="">
          <xdr:nvSpPr>
            <xdr:cNvPr id="1636" name="Check Box 612" hidden="1">
              <a:extLst>
                <a:ext uri="{63B3BB69-23CF-44E3-9099-C40C66FF867C}">
                  <a14:compatExt spid="_x0000_s1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79</xdr:row>
          <xdr:rowOff>0</xdr:rowOff>
        </xdr:from>
        <xdr:to>
          <xdr:col>30</xdr:col>
          <xdr:colOff>228600</xdr:colOff>
          <xdr:row>80</xdr:row>
          <xdr:rowOff>0</xdr:rowOff>
        </xdr:to>
        <xdr:sp macro="" textlink="">
          <xdr:nvSpPr>
            <xdr:cNvPr id="1637" name="Check Box 613" hidden="1">
              <a:extLst>
                <a:ext uri="{63B3BB69-23CF-44E3-9099-C40C66FF867C}">
                  <a14:compatExt spid="_x0000_s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80</xdr:row>
          <xdr:rowOff>0</xdr:rowOff>
        </xdr:from>
        <xdr:to>
          <xdr:col>30</xdr:col>
          <xdr:colOff>228600</xdr:colOff>
          <xdr:row>81</xdr:row>
          <xdr:rowOff>0</xdr:rowOff>
        </xdr:to>
        <xdr:sp macro="" textlink="">
          <xdr:nvSpPr>
            <xdr:cNvPr id="1638" name="Check Box 614" hidden="1">
              <a:extLst>
                <a:ext uri="{63B3BB69-23CF-44E3-9099-C40C66FF867C}">
                  <a14:compatExt spid="_x0000_s1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81</xdr:row>
          <xdr:rowOff>0</xdr:rowOff>
        </xdr:from>
        <xdr:to>
          <xdr:col>30</xdr:col>
          <xdr:colOff>228600</xdr:colOff>
          <xdr:row>82</xdr:row>
          <xdr:rowOff>0</xdr:rowOff>
        </xdr:to>
        <xdr:sp macro="" textlink="">
          <xdr:nvSpPr>
            <xdr:cNvPr id="1639" name="Check Box 615" hidden="1">
              <a:extLst>
                <a:ext uri="{63B3BB69-23CF-44E3-9099-C40C66FF867C}">
                  <a14:compatExt spid="_x0000_s1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82</xdr:row>
          <xdr:rowOff>0</xdr:rowOff>
        </xdr:from>
        <xdr:to>
          <xdr:col>30</xdr:col>
          <xdr:colOff>228600</xdr:colOff>
          <xdr:row>83</xdr:row>
          <xdr:rowOff>0</xdr:rowOff>
        </xdr:to>
        <xdr:sp macro="" textlink="">
          <xdr:nvSpPr>
            <xdr:cNvPr id="1640" name="Check Box 616" hidden="1">
              <a:extLst>
                <a:ext uri="{63B3BB69-23CF-44E3-9099-C40C66FF867C}">
                  <a14:compatExt spid="_x0000_s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63</xdr:row>
          <xdr:rowOff>0</xdr:rowOff>
        </xdr:from>
        <xdr:to>
          <xdr:col>31</xdr:col>
          <xdr:colOff>28575</xdr:colOff>
          <xdr:row>69</xdr:row>
          <xdr:rowOff>0</xdr:rowOff>
        </xdr:to>
        <xdr:sp macro="" textlink="">
          <xdr:nvSpPr>
            <xdr:cNvPr id="1641" name="Check Box 617" hidden="1">
              <a:extLst>
                <a:ext uri="{63B3BB69-23CF-44E3-9099-C40C66FF867C}">
                  <a14:compatExt spid="_x0000_s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69</xdr:row>
          <xdr:rowOff>0</xdr:rowOff>
        </xdr:from>
        <xdr:to>
          <xdr:col>31</xdr:col>
          <xdr:colOff>28575</xdr:colOff>
          <xdr:row>70</xdr:row>
          <xdr:rowOff>0</xdr:rowOff>
        </xdr:to>
        <xdr:sp macro="" textlink="">
          <xdr:nvSpPr>
            <xdr:cNvPr id="1642" name="Check Box 618" hidden="1">
              <a:extLst>
                <a:ext uri="{63B3BB69-23CF-44E3-9099-C40C66FF867C}">
                  <a14:compatExt spid="_x0000_s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70</xdr:row>
          <xdr:rowOff>0</xdr:rowOff>
        </xdr:from>
        <xdr:to>
          <xdr:col>31</xdr:col>
          <xdr:colOff>28575</xdr:colOff>
          <xdr:row>71</xdr:row>
          <xdr:rowOff>0</xdr:rowOff>
        </xdr:to>
        <xdr:sp macro="" textlink="">
          <xdr:nvSpPr>
            <xdr:cNvPr id="1643" name="Check Box 619" hidden="1">
              <a:extLst>
                <a:ext uri="{63B3BB69-23CF-44E3-9099-C40C66FF867C}">
                  <a14:compatExt spid="_x0000_s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71</xdr:row>
          <xdr:rowOff>0</xdr:rowOff>
        </xdr:from>
        <xdr:to>
          <xdr:col>31</xdr:col>
          <xdr:colOff>28575</xdr:colOff>
          <xdr:row>72</xdr:row>
          <xdr:rowOff>0</xdr:rowOff>
        </xdr:to>
        <xdr:sp macro="" textlink="">
          <xdr:nvSpPr>
            <xdr:cNvPr id="1644" name="Check Box 620" hidden="1">
              <a:extLst>
                <a:ext uri="{63B3BB69-23CF-44E3-9099-C40C66FF867C}">
                  <a14:compatExt spid="_x0000_s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72</xdr:row>
          <xdr:rowOff>0</xdr:rowOff>
        </xdr:from>
        <xdr:to>
          <xdr:col>31</xdr:col>
          <xdr:colOff>28575</xdr:colOff>
          <xdr:row>73</xdr:row>
          <xdr:rowOff>0</xdr:rowOff>
        </xdr:to>
        <xdr:sp macro="" textlink="">
          <xdr:nvSpPr>
            <xdr:cNvPr id="1645" name="Check Box 621" hidden="1">
              <a:extLst>
                <a:ext uri="{63B3BB69-23CF-44E3-9099-C40C66FF867C}">
                  <a14:compatExt spid="_x0000_s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73</xdr:row>
          <xdr:rowOff>0</xdr:rowOff>
        </xdr:from>
        <xdr:to>
          <xdr:col>31</xdr:col>
          <xdr:colOff>28575</xdr:colOff>
          <xdr:row>74</xdr:row>
          <xdr:rowOff>0</xdr:rowOff>
        </xdr:to>
        <xdr:sp macro="" textlink="">
          <xdr:nvSpPr>
            <xdr:cNvPr id="1646" name="Check Box 622" hidden="1">
              <a:extLst>
                <a:ext uri="{63B3BB69-23CF-44E3-9099-C40C66FF867C}">
                  <a14:compatExt spid="_x0000_s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74</xdr:row>
          <xdr:rowOff>0</xdr:rowOff>
        </xdr:from>
        <xdr:to>
          <xdr:col>31</xdr:col>
          <xdr:colOff>28575</xdr:colOff>
          <xdr:row>75</xdr:row>
          <xdr:rowOff>0</xdr:rowOff>
        </xdr:to>
        <xdr:sp macro="" textlink="">
          <xdr:nvSpPr>
            <xdr:cNvPr id="1647" name="Check Box 623" hidden="1">
              <a:extLst>
                <a:ext uri="{63B3BB69-23CF-44E3-9099-C40C66FF867C}">
                  <a14:compatExt spid="_x0000_s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75</xdr:row>
          <xdr:rowOff>0</xdr:rowOff>
        </xdr:from>
        <xdr:to>
          <xdr:col>31</xdr:col>
          <xdr:colOff>28575</xdr:colOff>
          <xdr:row>76</xdr:row>
          <xdr:rowOff>0</xdr:rowOff>
        </xdr:to>
        <xdr:sp macro="" textlink="">
          <xdr:nvSpPr>
            <xdr:cNvPr id="1648" name="Check Box 624" hidden="1">
              <a:extLst>
                <a:ext uri="{63B3BB69-23CF-44E3-9099-C40C66FF867C}">
                  <a14:compatExt spid="_x0000_s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76</xdr:row>
          <xdr:rowOff>0</xdr:rowOff>
        </xdr:from>
        <xdr:to>
          <xdr:col>31</xdr:col>
          <xdr:colOff>28575</xdr:colOff>
          <xdr:row>77</xdr:row>
          <xdr:rowOff>0</xdr:rowOff>
        </xdr:to>
        <xdr:sp macro="" textlink="">
          <xdr:nvSpPr>
            <xdr:cNvPr id="1649" name="Check Box 625" hidden="1">
              <a:extLst>
                <a:ext uri="{63B3BB69-23CF-44E3-9099-C40C66FF867C}">
                  <a14:compatExt spid="_x0000_s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77</xdr:row>
          <xdr:rowOff>0</xdr:rowOff>
        </xdr:from>
        <xdr:to>
          <xdr:col>31</xdr:col>
          <xdr:colOff>28575</xdr:colOff>
          <xdr:row>78</xdr:row>
          <xdr:rowOff>0</xdr:rowOff>
        </xdr:to>
        <xdr:sp macro="" textlink="">
          <xdr:nvSpPr>
            <xdr:cNvPr id="1650" name="Check Box 626" hidden="1">
              <a:extLst>
                <a:ext uri="{63B3BB69-23CF-44E3-9099-C40C66FF867C}">
                  <a14:compatExt spid="_x0000_s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79</xdr:row>
          <xdr:rowOff>0</xdr:rowOff>
        </xdr:from>
        <xdr:to>
          <xdr:col>31</xdr:col>
          <xdr:colOff>28575</xdr:colOff>
          <xdr:row>80</xdr:row>
          <xdr:rowOff>0</xdr:rowOff>
        </xdr:to>
        <xdr:sp macro="" textlink="">
          <xdr:nvSpPr>
            <xdr:cNvPr id="1651" name="Check Box 627" hidden="1">
              <a:extLst>
                <a:ext uri="{63B3BB69-23CF-44E3-9099-C40C66FF867C}">
                  <a14:compatExt spid="_x0000_s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80</xdr:row>
          <xdr:rowOff>0</xdr:rowOff>
        </xdr:from>
        <xdr:to>
          <xdr:col>31</xdr:col>
          <xdr:colOff>28575</xdr:colOff>
          <xdr:row>81</xdr:row>
          <xdr:rowOff>0</xdr:rowOff>
        </xdr:to>
        <xdr:sp macro="" textlink="">
          <xdr:nvSpPr>
            <xdr:cNvPr id="1652" name="Check Box 628" hidden="1">
              <a:extLst>
                <a:ext uri="{63B3BB69-23CF-44E3-9099-C40C66FF867C}">
                  <a14:compatExt spid="_x0000_s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81</xdr:row>
          <xdr:rowOff>0</xdr:rowOff>
        </xdr:from>
        <xdr:to>
          <xdr:col>31</xdr:col>
          <xdr:colOff>28575</xdr:colOff>
          <xdr:row>82</xdr:row>
          <xdr:rowOff>0</xdr:rowOff>
        </xdr:to>
        <xdr:sp macro="" textlink="">
          <xdr:nvSpPr>
            <xdr:cNvPr id="1653" name="Check Box 629" hidden="1">
              <a:extLst>
                <a:ext uri="{63B3BB69-23CF-44E3-9099-C40C66FF867C}">
                  <a14:compatExt spid="_x0000_s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82</xdr:row>
          <xdr:rowOff>0</xdr:rowOff>
        </xdr:from>
        <xdr:to>
          <xdr:col>31</xdr:col>
          <xdr:colOff>28575</xdr:colOff>
          <xdr:row>83</xdr:row>
          <xdr:rowOff>0</xdr:rowOff>
        </xdr:to>
        <xdr:sp macro="" textlink="">
          <xdr:nvSpPr>
            <xdr:cNvPr id="1654" name="Check Box 630" hidden="1">
              <a:extLst>
                <a:ext uri="{63B3BB69-23CF-44E3-9099-C40C66FF867C}">
                  <a14:compatExt spid="_x0000_s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80</xdr:row>
          <xdr:rowOff>9525</xdr:rowOff>
        </xdr:from>
        <xdr:to>
          <xdr:col>29</xdr:col>
          <xdr:colOff>228600</xdr:colOff>
          <xdr:row>81</xdr:row>
          <xdr:rowOff>19050</xdr:rowOff>
        </xdr:to>
        <xdr:sp macro="" textlink="">
          <xdr:nvSpPr>
            <xdr:cNvPr id="1658" name="Drop Down 634" hidden="1">
              <a:extLst>
                <a:ext uri="{63B3BB69-23CF-44E3-9099-C40C66FF867C}">
                  <a14:compatExt spid="_x0000_s16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81</xdr:row>
          <xdr:rowOff>9525</xdr:rowOff>
        </xdr:from>
        <xdr:to>
          <xdr:col>29</xdr:col>
          <xdr:colOff>228600</xdr:colOff>
          <xdr:row>82</xdr:row>
          <xdr:rowOff>19050</xdr:rowOff>
        </xdr:to>
        <xdr:sp macro="" textlink="">
          <xdr:nvSpPr>
            <xdr:cNvPr id="1659" name="Drop Down 635" hidden="1">
              <a:extLst>
                <a:ext uri="{63B3BB69-23CF-44E3-9099-C40C66FF867C}">
                  <a14:compatExt spid="_x0000_s16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82</xdr:row>
          <xdr:rowOff>9525</xdr:rowOff>
        </xdr:from>
        <xdr:to>
          <xdr:col>29</xdr:col>
          <xdr:colOff>228600</xdr:colOff>
          <xdr:row>83</xdr:row>
          <xdr:rowOff>19050</xdr:rowOff>
        </xdr:to>
        <xdr:sp macro="" textlink="">
          <xdr:nvSpPr>
            <xdr:cNvPr id="1660" name="Drop Down 636" hidden="1">
              <a:extLst>
                <a:ext uri="{63B3BB69-23CF-44E3-9099-C40C66FF867C}">
                  <a14:compatExt spid="_x0000_s16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28575</xdr:colOff>
      <xdr:row>102</xdr:row>
      <xdr:rowOff>28575</xdr:rowOff>
    </xdr:from>
    <xdr:to>
      <xdr:col>30</xdr:col>
      <xdr:colOff>390525</xdr:colOff>
      <xdr:row>108</xdr:row>
      <xdr:rowOff>114300</xdr:rowOff>
    </xdr:to>
    <xdr:sp macro="" textlink="" fLocksText="0">
      <xdr:nvSpPr>
        <xdr:cNvPr id="7" name="TextBox 6"/>
        <xdr:cNvSpPr txBox="1"/>
      </xdr:nvSpPr>
      <xdr:spPr>
        <a:xfrm>
          <a:off x="304800" y="12011025"/>
          <a:ext cx="7419975" cy="847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Comments: </a:t>
          </a:r>
        </a:p>
        <a:p>
          <a:endParaRPr lang="en-US" sz="900"/>
        </a:p>
      </xdr:txBody>
    </xdr:sp>
    <xdr:clientData/>
  </xdr:twoCellAnchor>
  <mc:AlternateContent xmlns:mc="http://schemas.openxmlformats.org/markup-compatibility/2006">
    <mc:Choice xmlns:a14="http://schemas.microsoft.com/office/drawing/2010/main" Requires="a14">
      <xdr:twoCellAnchor editAs="oneCell">
        <xdr:from>
          <xdr:col>26</xdr:col>
          <xdr:colOff>104775</xdr:colOff>
          <xdr:row>41</xdr:row>
          <xdr:rowOff>85725</xdr:rowOff>
        </xdr:from>
        <xdr:to>
          <xdr:col>31</xdr:col>
          <xdr:colOff>19050</xdr:colOff>
          <xdr:row>42</xdr:row>
          <xdr:rowOff>142875</xdr:rowOff>
        </xdr:to>
        <xdr:sp macro="" textlink="">
          <xdr:nvSpPr>
            <xdr:cNvPr id="1661" name="Drop Down 637" hidden="1">
              <a:extLst>
                <a:ext uri="{63B3BB69-23CF-44E3-9099-C40C66FF867C}">
                  <a14:compatExt spid="_x0000_s16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9.xml"/><Relationship Id="rId117" Type="http://schemas.openxmlformats.org/officeDocument/2006/relationships/ctrlProp" Target="../ctrlProps/ctrlProp110.xml"/><Relationship Id="rId21" Type="http://schemas.openxmlformats.org/officeDocument/2006/relationships/ctrlProp" Target="../ctrlProps/ctrlProp14.xml"/><Relationship Id="rId42" Type="http://schemas.openxmlformats.org/officeDocument/2006/relationships/ctrlProp" Target="../ctrlProps/ctrlProp35.xml"/><Relationship Id="rId47" Type="http://schemas.openxmlformats.org/officeDocument/2006/relationships/ctrlProp" Target="../ctrlProps/ctrlProp40.xml"/><Relationship Id="rId63" Type="http://schemas.openxmlformats.org/officeDocument/2006/relationships/ctrlProp" Target="../ctrlProps/ctrlProp56.xml"/><Relationship Id="rId68" Type="http://schemas.openxmlformats.org/officeDocument/2006/relationships/ctrlProp" Target="../ctrlProps/ctrlProp61.xml"/><Relationship Id="rId84" Type="http://schemas.openxmlformats.org/officeDocument/2006/relationships/ctrlProp" Target="../ctrlProps/ctrlProp77.xml"/><Relationship Id="rId89" Type="http://schemas.openxmlformats.org/officeDocument/2006/relationships/ctrlProp" Target="../ctrlProps/ctrlProp82.xml"/><Relationship Id="rId112" Type="http://schemas.openxmlformats.org/officeDocument/2006/relationships/ctrlProp" Target="../ctrlProps/ctrlProp105.xml"/><Relationship Id="rId133" Type="http://schemas.openxmlformats.org/officeDocument/2006/relationships/ctrlProp" Target="../ctrlProps/ctrlProp126.xml"/><Relationship Id="rId138" Type="http://schemas.openxmlformats.org/officeDocument/2006/relationships/ctrlProp" Target="../ctrlProps/ctrlProp131.xml"/><Relationship Id="rId154" Type="http://schemas.openxmlformats.org/officeDocument/2006/relationships/ctrlProp" Target="../ctrlProps/ctrlProp147.xml"/><Relationship Id="rId16" Type="http://schemas.openxmlformats.org/officeDocument/2006/relationships/ctrlProp" Target="../ctrlProps/ctrlProp9.xml"/><Relationship Id="rId107" Type="http://schemas.openxmlformats.org/officeDocument/2006/relationships/ctrlProp" Target="../ctrlProps/ctrlProp100.xml"/><Relationship Id="rId11" Type="http://schemas.openxmlformats.org/officeDocument/2006/relationships/ctrlProp" Target="../ctrlProps/ctrlProp4.xml"/><Relationship Id="rId32" Type="http://schemas.openxmlformats.org/officeDocument/2006/relationships/ctrlProp" Target="../ctrlProps/ctrlProp25.xml"/><Relationship Id="rId37" Type="http://schemas.openxmlformats.org/officeDocument/2006/relationships/ctrlProp" Target="../ctrlProps/ctrlProp30.xml"/><Relationship Id="rId53" Type="http://schemas.openxmlformats.org/officeDocument/2006/relationships/ctrlProp" Target="../ctrlProps/ctrlProp46.xml"/><Relationship Id="rId58" Type="http://schemas.openxmlformats.org/officeDocument/2006/relationships/ctrlProp" Target="../ctrlProps/ctrlProp51.xml"/><Relationship Id="rId74" Type="http://schemas.openxmlformats.org/officeDocument/2006/relationships/ctrlProp" Target="../ctrlProps/ctrlProp67.xml"/><Relationship Id="rId79" Type="http://schemas.openxmlformats.org/officeDocument/2006/relationships/ctrlProp" Target="../ctrlProps/ctrlProp72.xml"/><Relationship Id="rId102" Type="http://schemas.openxmlformats.org/officeDocument/2006/relationships/ctrlProp" Target="../ctrlProps/ctrlProp95.xml"/><Relationship Id="rId123" Type="http://schemas.openxmlformats.org/officeDocument/2006/relationships/ctrlProp" Target="../ctrlProps/ctrlProp116.xml"/><Relationship Id="rId128" Type="http://schemas.openxmlformats.org/officeDocument/2006/relationships/ctrlProp" Target="../ctrlProps/ctrlProp121.xml"/><Relationship Id="rId144" Type="http://schemas.openxmlformats.org/officeDocument/2006/relationships/ctrlProp" Target="../ctrlProps/ctrlProp137.xml"/><Relationship Id="rId149" Type="http://schemas.openxmlformats.org/officeDocument/2006/relationships/ctrlProp" Target="../ctrlProps/ctrlProp142.xml"/><Relationship Id="rId5" Type="http://schemas.openxmlformats.org/officeDocument/2006/relationships/printerSettings" Target="../printerSettings/printerSettings1.bin"/><Relationship Id="rId90" Type="http://schemas.openxmlformats.org/officeDocument/2006/relationships/ctrlProp" Target="../ctrlProps/ctrlProp83.xml"/><Relationship Id="rId95" Type="http://schemas.openxmlformats.org/officeDocument/2006/relationships/ctrlProp" Target="../ctrlProps/ctrlProp88.xml"/><Relationship Id="rId22" Type="http://schemas.openxmlformats.org/officeDocument/2006/relationships/ctrlProp" Target="../ctrlProps/ctrlProp15.xml"/><Relationship Id="rId27" Type="http://schemas.openxmlformats.org/officeDocument/2006/relationships/ctrlProp" Target="../ctrlProps/ctrlProp20.xml"/><Relationship Id="rId43" Type="http://schemas.openxmlformats.org/officeDocument/2006/relationships/ctrlProp" Target="../ctrlProps/ctrlProp36.xml"/><Relationship Id="rId48" Type="http://schemas.openxmlformats.org/officeDocument/2006/relationships/ctrlProp" Target="../ctrlProps/ctrlProp41.xml"/><Relationship Id="rId64" Type="http://schemas.openxmlformats.org/officeDocument/2006/relationships/ctrlProp" Target="../ctrlProps/ctrlProp57.xml"/><Relationship Id="rId69" Type="http://schemas.openxmlformats.org/officeDocument/2006/relationships/ctrlProp" Target="../ctrlProps/ctrlProp62.xml"/><Relationship Id="rId113" Type="http://schemas.openxmlformats.org/officeDocument/2006/relationships/ctrlProp" Target="../ctrlProps/ctrlProp106.xml"/><Relationship Id="rId118" Type="http://schemas.openxmlformats.org/officeDocument/2006/relationships/ctrlProp" Target="../ctrlProps/ctrlProp111.xml"/><Relationship Id="rId134" Type="http://schemas.openxmlformats.org/officeDocument/2006/relationships/ctrlProp" Target="../ctrlProps/ctrlProp127.xml"/><Relationship Id="rId139" Type="http://schemas.openxmlformats.org/officeDocument/2006/relationships/ctrlProp" Target="../ctrlProps/ctrlProp132.xml"/><Relationship Id="rId80" Type="http://schemas.openxmlformats.org/officeDocument/2006/relationships/ctrlProp" Target="../ctrlProps/ctrlProp73.xml"/><Relationship Id="rId85" Type="http://schemas.openxmlformats.org/officeDocument/2006/relationships/ctrlProp" Target="../ctrlProps/ctrlProp78.xml"/><Relationship Id="rId150" Type="http://schemas.openxmlformats.org/officeDocument/2006/relationships/ctrlProp" Target="../ctrlProps/ctrlProp143.xml"/><Relationship Id="rId155" Type="http://schemas.openxmlformats.org/officeDocument/2006/relationships/ctrlProp" Target="../ctrlProps/ctrlProp148.xml"/><Relationship Id="rId12" Type="http://schemas.openxmlformats.org/officeDocument/2006/relationships/ctrlProp" Target="../ctrlProps/ctrlProp5.xml"/><Relationship Id="rId17" Type="http://schemas.openxmlformats.org/officeDocument/2006/relationships/ctrlProp" Target="../ctrlProps/ctrlProp10.xml"/><Relationship Id="rId33" Type="http://schemas.openxmlformats.org/officeDocument/2006/relationships/ctrlProp" Target="../ctrlProps/ctrlProp26.xml"/><Relationship Id="rId38" Type="http://schemas.openxmlformats.org/officeDocument/2006/relationships/ctrlProp" Target="../ctrlProps/ctrlProp31.xml"/><Relationship Id="rId59" Type="http://schemas.openxmlformats.org/officeDocument/2006/relationships/ctrlProp" Target="../ctrlProps/ctrlProp52.xml"/><Relationship Id="rId103" Type="http://schemas.openxmlformats.org/officeDocument/2006/relationships/ctrlProp" Target="../ctrlProps/ctrlProp96.xml"/><Relationship Id="rId108" Type="http://schemas.openxmlformats.org/officeDocument/2006/relationships/ctrlProp" Target="../ctrlProps/ctrlProp101.xml"/><Relationship Id="rId124" Type="http://schemas.openxmlformats.org/officeDocument/2006/relationships/ctrlProp" Target="../ctrlProps/ctrlProp117.xml"/><Relationship Id="rId129" Type="http://schemas.openxmlformats.org/officeDocument/2006/relationships/ctrlProp" Target="../ctrlProps/ctrlProp122.xml"/><Relationship Id="rId20" Type="http://schemas.openxmlformats.org/officeDocument/2006/relationships/ctrlProp" Target="../ctrlProps/ctrlProp13.xml"/><Relationship Id="rId41" Type="http://schemas.openxmlformats.org/officeDocument/2006/relationships/ctrlProp" Target="../ctrlProps/ctrlProp34.xml"/><Relationship Id="rId54" Type="http://schemas.openxmlformats.org/officeDocument/2006/relationships/ctrlProp" Target="../ctrlProps/ctrlProp47.xml"/><Relationship Id="rId62" Type="http://schemas.openxmlformats.org/officeDocument/2006/relationships/ctrlProp" Target="../ctrlProps/ctrlProp55.xml"/><Relationship Id="rId70" Type="http://schemas.openxmlformats.org/officeDocument/2006/relationships/ctrlProp" Target="../ctrlProps/ctrlProp63.xml"/><Relationship Id="rId75" Type="http://schemas.openxmlformats.org/officeDocument/2006/relationships/ctrlProp" Target="../ctrlProps/ctrlProp68.xml"/><Relationship Id="rId83" Type="http://schemas.openxmlformats.org/officeDocument/2006/relationships/ctrlProp" Target="../ctrlProps/ctrlProp76.xml"/><Relationship Id="rId88" Type="http://schemas.openxmlformats.org/officeDocument/2006/relationships/ctrlProp" Target="../ctrlProps/ctrlProp81.xml"/><Relationship Id="rId91" Type="http://schemas.openxmlformats.org/officeDocument/2006/relationships/ctrlProp" Target="../ctrlProps/ctrlProp84.xml"/><Relationship Id="rId96" Type="http://schemas.openxmlformats.org/officeDocument/2006/relationships/ctrlProp" Target="../ctrlProps/ctrlProp89.xml"/><Relationship Id="rId111" Type="http://schemas.openxmlformats.org/officeDocument/2006/relationships/ctrlProp" Target="../ctrlProps/ctrlProp104.xml"/><Relationship Id="rId132" Type="http://schemas.openxmlformats.org/officeDocument/2006/relationships/ctrlProp" Target="../ctrlProps/ctrlProp125.xml"/><Relationship Id="rId140" Type="http://schemas.openxmlformats.org/officeDocument/2006/relationships/ctrlProp" Target="../ctrlProps/ctrlProp133.xml"/><Relationship Id="rId145" Type="http://schemas.openxmlformats.org/officeDocument/2006/relationships/ctrlProp" Target="../ctrlProps/ctrlProp138.xml"/><Relationship Id="rId153" Type="http://schemas.openxmlformats.org/officeDocument/2006/relationships/ctrlProp" Target="../ctrlProps/ctrlProp146.xml"/><Relationship Id="rId1" Type="http://schemas.openxmlformats.org/officeDocument/2006/relationships/hyperlink" Target="../Downloads/2015%200115%20CaseControls%20Worksheet%20Rev%200.xlsx" TargetMode="External"/><Relationship Id="rId6" Type="http://schemas.openxmlformats.org/officeDocument/2006/relationships/drawing" Target="../drawings/drawing1.xml"/><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6" Type="http://schemas.openxmlformats.org/officeDocument/2006/relationships/ctrlProp" Target="../ctrlProps/ctrlProp99.xml"/><Relationship Id="rId114" Type="http://schemas.openxmlformats.org/officeDocument/2006/relationships/ctrlProp" Target="../ctrlProps/ctrlProp107.xml"/><Relationship Id="rId119" Type="http://schemas.openxmlformats.org/officeDocument/2006/relationships/ctrlProp" Target="../ctrlProps/ctrlProp112.xml"/><Relationship Id="rId127" Type="http://schemas.openxmlformats.org/officeDocument/2006/relationships/ctrlProp" Target="../ctrlProps/ctrlProp120.xml"/><Relationship Id="rId10" Type="http://schemas.openxmlformats.org/officeDocument/2006/relationships/ctrlProp" Target="../ctrlProps/ctrlProp3.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60" Type="http://schemas.openxmlformats.org/officeDocument/2006/relationships/ctrlProp" Target="../ctrlProps/ctrlProp53.xml"/><Relationship Id="rId65" Type="http://schemas.openxmlformats.org/officeDocument/2006/relationships/ctrlProp" Target="../ctrlProps/ctrlProp58.xml"/><Relationship Id="rId73" Type="http://schemas.openxmlformats.org/officeDocument/2006/relationships/ctrlProp" Target="../ctrlProps/ctrlProp66.xml"/><Relationship Id="rId78" Type="http://schemas.openxmlformats.org/officeDocument/2006/relationships/ctrlProp" Target="../ctrlProps/ctrlProp71.xml"/><Relationship Id="rId81" Type="http://schemas.openxmlformats.org/officeDocument/2006/relationships/ctrlProp" Target="../ctrlProps/ctrlProp74.xml"/><Relationship Id="rId86" Type="http://schemas.openxmlformats.org/officeDocument/2006/relationships/ctrlProp" Target="../ctrlProps/ctrlProp79.xml"/><Relationship Id="rId94" Type="http://schemas.openxmlformats.org/officeDocument/2006/relationships/ctrlProp" Target="../ctrlProps/ctrlProp87.xml"/><Relationship Id="rId99" Type="http://schemas.openxmlformats.org/officeDocument/2006/relationships/ctrlProp" Target="../ctrlProps/ctrlProp92.xml"/><Relationship Id="rId101" Type="http://schemas.openxmlformats.org/officeDocument/2006/relationships/ctrlProp" Target="../ctrlProps/ctrlProp94.xml"/><Relationship Id="rId122" Type="http://schemas.openxmlformats.org/officeDocument/2006/relationships/ctrlProp" Target="../ctrlProps/ctrlProp115.xml"/><Relationship Id="rId130" Type="http://schemas.openxmlformats.org/officeDocument/2006/relationships/ctrlProp" Target="../ctrlProps/ctrlProp123.xml"/><Relationship Id="rId135" Type="http://schemas.openxmlformats.org/officeDocument/2006/relationships/ctrlProp" Target="../ctrlProps/ctrlProp128.xml"/><Relationship Id="rId143" Type="http://schemas.openxmlformats.org/officeDocument/2006/relationships/ctrlProp" Target="../ctrlProps/ctrlProp136.xml"/><Relationship Id="rId148" Type="http://schemas.openxmlformats.org/officeDocument/2006/relationships/ctrlProp" Target="../ctrlProps/ctrlProp141.xml"/><Relationship Id="rId151" Type="http://schemas.openxmlformats.org/officeDocument/2006/relationships/ctrlProp" Target="../ctrlProps/ctrlProp144.xml"/><Relationship Id="rId156" Type="http://schemas.openxmlformats.org/officeDocument/2006/relationships/ctrlProp" Target="../ctrlProps/ctrlProp149.xml"/><Relationship Id="rId4" Type="http://schemas.openxmlformats.org/officeDocument/2006/relationships/hyperlink" Target="..\..\..\ASP%20Admin%20Streamline%20Projects\Worksheet%20Automation\2015%200113%20CaseControls%20Worksheet%20Rev%200.xlsx" TargetMode="External"/><Relationship Id="rId9" Type="http://schemas.openxmlformats.org/officeDocument/2006/relationships/ctrlProp" Target="../ctrlProps/ctrlProp2.xml"/><Relationship Id="rId13" Type="http://schemas.openxmlformats.org/officeDocument/2006/relationships/ctrlProp" Target="../ctrlProps/ctrlProp6.xml"/><Relationship Id="rId18" Type="http://schemas.openxmlformats.org/officeDocument/2006/relationships/ctrlProp" Target="../ctrlProps/ctrlProp11.xml"/><Relationship Id="rId39" Type="http://schemas.openxmlformats.org/officeDocument/2006/relationships/ctrlProp" Target="../ctrlProps/ctrlProp32.xml"/><Relationship Id="rId109" Type="http://schemas.openxmlformats.org/officeDocument/2006/relationships/ctrlProp" Target="../ctrlProps/ctrlProp102.xml"/><Relationship Id="rId34" Type="http://schemas.openxmlformats.org/officeDocument/2006/relationships/ctrlProp" Target="../ctrlProps/ctrlProp27.xml"/><Relationship Id="rId50" Type="http://schemas.openxmlformats.org/officeDocument/2006/relationships/ctrlProp" Target="../ctrlProps/ctrlProp43.xml"/><Relationship Id="rId55" Type="http://schemas.openxmlformats.org/officeDocument/2006/relationships/ctrlProp" Target="../ctrlProps/ctrlProp48.xml"/><Relationship Id="rId76" Type="http://schemas.openxmlformats.org/officeDocument/2006/relationships/ctrlProp" Target="../ctrlProps/ctrlProp69.xml"/><Relationship Id="rId97" Type="http://schemas.openxmlformats.org/officeDocument/2006/relationships/ctrlProp" Target="../ctrlProps/ctrlProp90.xml"/><Relationship Id="rId104" Type="http://schemas.openxmlformats.org/officeDocument/2006/relationships/ctrlProp" Target="../ctrlProps/ctrlProp97.xml"/><Relationship Id="rId120" Type="http://schemas.openxmlformats.org/officeDocument/2006/relationships/ctrlProp" Target="../ctrlProps/ctrlProp113.xml"/><Relationship Id="rId125" Type="http://schemas.openxmlformats.org/officeDocument/2006/relationships/ctrlProp" Target="../ctrlProps/ctrlProp118.xml"/><Relationship Id="rId141" Type="http://schemas.openxmlformats.org/officeDocument/2006/relationships/ctrlProp" Target="../ctrlProps/ctrlProp134.xml"/><Relationship Id="rId146" Type="http://schemas.openxmlformats.org/officeDocument/2006/relationships/ctrlProp" Target="../ctrlProps/ctrlProp139.xml"/><Relationship Id="rId7" Type="http://schemas.openxmlformats.org/officeDocument/2006/relationships/vmlDrawing" Target="../drawings/vmlDrawing1.vml"/><Relationship Id="rId71" Type="http://schemas.openxmlformats.org/officeDocument/2006/relationships/ctrlProp" Target="../ctrlProps/ctrlProp64.xml"/><Relationship Id="rId92" Type="http://schemas.openxmlformats.org/officeDocument/2006/relationships/ctrlProp" Target="../ctrlProps/ctrlProp85.xml"/><Relationship Id="rId2" Type="http://schemas.openxmlformats.org/officeDocument/2006/relationships/hyperlink" Target="..\..\..\ASP%20Admin%20Streamline%20Projects\Worksheet%20Automation\2015%200113%20CaseControls%20Worksheet%20Rev%200.xlsx" TargetMode="External"/><Relationship Id="rId29" Type="http://schemas.openxmlformats.org/officeDocument/2006/relationships/ctrlProp" Target="../ctrlProps/ctrlProp22.xml"/><Relationship Id="rId24" Type="http://schemas.openxmlformats.org/officeDocument/2006/relationships/ctrlProp" Target="../ctrlProps/ctrlProp17.xml"/><Relationship Id="rId40" Type="http://schemas.openxmlformats.org/officeDocument/2006/relationships/ctrlProp" Target="../ctrlProps/ctrlProp33.xml"/><Relationship Id="rId45" Type="http://schemas.openxmlformats.org/officeDocument/2006/relationships/ctrlProp" Target="../ctrlProps/ctrlProp38.xml"/><Relationship Id="rId66" Type="http://schemas.openxmlformats.org/officeDocument/2006/relationships/ctrlProp" Target="../ctrlProps/ctrlProp59.xml"/><Relationship Id="rId87" Type="http://schemas.openxmlformats.org/officeDocument/2006/relationships/ctrlProp" Target="../ctrlProps/ctrlProp80.xml"/><Relationship Id="rId110" Type="http://schemas.openxmlformats.org/officeDocument/2006/relationships/ctrlProp" Target="../ctrlProps/ctrlProp103.xml"/><Relationship Id="rId115" Type="http://schemas.openxmlformats.org/officeDocument/2006/relationships/ctrlProp" Target="../ctrlProps/ctrlProp108.xml"/><Relationship Id="rId131" Type="http://schemas.openxmlformats.org/officeDocument/2006/relationships/ctrlProp" Target="../ctrlProps/ctrlProp124.xml"/><Relationship Id="rId136" Type="http://schemas.openxmlformats.org/officeDocument/2006/relationships/ctrlProp" Target="../ctrlProps/ctrlProp129.xml"/><Relationship Id="rId157" Type="http://schemas.openxmlformats.org/officeDocument/2006/relationships/ctrlProp" Target="../ctrlProps/ctrlProp150.xml"/><Relationship Id="rId61" Type="http://schemas.openxmlformats.org/officeDocument/2006/relationships/ctrlProp" Target="../ctrlProps/ctrlProp54.xml"/><Relationship Id="rId82" Type="http://schemas.openxmlformats.org/officeDocument/2006/relationships/ctrlProp" Target="../ctrlProps/ctrlProp75.xml"/><Relationship Id="rId152" Type="http://schemas.openxmlformats.org/officeDocument/2006/relationships/ctrlProp" Target="../ctrlProps/ctrlProp145.xml"/><Relationship Id="rId19" Type="http://schemas.openxmlformats.org/officeDocument/2006/relationships/ctrlProp" Target="../ctrlProps/ctrlProp12.xml"/><Relationship Id="rId14" Type="http://schemas.openxmlformats.org/officeDocument/2006/relationships/ctrlProp" Target="../ctrlProps/ctrlProp7.xml"/><Relationship Id="rId30" Type="http://schemas.openxmlformats.org/officeDocument/2006/relationships/ctrlProp" Target="../ctrlProps/ctrlProp23.xml"/><Relationship Id="rId35" Type="http://schemas.openxmlformats.org/officeDocument/2006/relationships/ctrlProp" Target="../ctrlProps/ctrlProp28.xml"/><Relationship Id="rId56" Type="http://schemas.openxmlformats.org/officeDocument/2006/relationships/ctrlProp" Target="../ctrlProps/ctrlProp49.xml"/><Relationship Id="rId77" Type="http://schemas.openxmlformats.org/officeDocument/2006/relationships/ctrlProp" Target="../ctrlProps/ctrlProp70.xml"/><Relationship Id="rId100" Type="http://schemas.openxmlformats.org/officeDocument/2006/relationships/ctrlProp" Target="../ctrlProps/ctrlProp93.xml"/><Relationship Id="rId105" Type="http://schemas.openxmlformats.org/officeDocument/2006/relationships/ctrlProp" Target="../ctrlProps/ctrlProp98.xml"/><Relationship Id="rId126" Type="http://schemas.openxmlformats.org/officeDocument/2006/relationships/ctrlProp" Target="../ctrlProps/ctrlProp119.xml"/><Relationship Id="rId147" Type="http://schemas.openxmlformats.org/officeDocument/2006/relationships/ctrlProp" Target="../ctrlProps/ctrlProp140.xml"/><Relationship Id="rId8" Type="http://schemas.openxmlformats.org/officeDocument/2006/relationships/ctrlProp" Target="../ctrlProps/ctrlProp1.xml"/><Relationship Id="rId51" Type="http://schemas.openxmlformats.org/officeDocument/2006/relationships/ctrlProp" Target="../ctrlProps/ctrlProp44.xml"/><Relationship Id="rId72" Type="http://schemas.openxmlformats.org/officeDocument/2006/relationships/ctrlProp" Target="../ctrlProps/ctrlProp65.xml"/><Relationship Id="rId93" Type="http://schemas.openxmlformats.org/officeDocument/2006/relationships/ctrlProp" Target="../ctrlProps/ctrlProp86.xml"/><Relationship Id="rId98" Type="http://schemas.openxmlformats.org/officeDocument/2006/relationships/ctrlProp" Target="../ctrlProps/ctrlProp91.xml"/><Relationship Id="rId121" Type="http://schemas.openxmlformats.org/officeDocument/2006/relationships/ctrlProp" Target="../ctrlProps/ctrlProp114.xml"/><Relationship Id="rId142" Type="http://schemas.openxmlformats.org/officeDocument/2006/relationships/ctrlProp" Target="../ctrlProps/ctrlProp135.xml"/><Relationship Id="rId3" Type="http://schemas.openxmlformats.org/officeDocument/2006/relationships/hyperlink" Target="../Downloads/2015%200115%20CaseControls%20Worksheet%20Rev%200.xlsx" TargetMode="External"/><Relationship Id="rId25" Type="http://schemas.openxmlformats.org/officeDocument/2006/relationships/ctrlProp" Target="../ctrlProps/ctrlProp18.xml"/><Relationship Id="rId46" Type="http://schemas.openxmlformats.org/officeDocument/2006/relationships/ctrlProp" Target="../ctrlProps/ctrlProp39.xml"/><Relationship Id="rId67" Type="http://schemas.openxmlformats.org/officeDocument/2006/relationships/ctrlProp" Target="../ctrlProps/ctrlProp60.xml"/><Relationship Id="rId116" Type="http://schemas.openxmlformats.org/officeDocument/2006/relationships/ctrlProp" Target="../ctrlProps/ctrlProp109.xml"/><Relationship Id="rId137" Type="http://schemas.openxmlformats.org/officeDocument/2006/relationships/ctrlProp" Target="../ctrlProps/ctrlProp130.xml"/><Relationship Id="rId158"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AU289"/>
  <sheetViews>
    <sheetView showGridLines="0" tabSelected="1" zoomScaleNormal="100" workbookViewId="0">
      <selection activeCell="AS79" sqref="AS79"/>
    </sheetView>
  </sheetViews>
  <sheetFormatPr defaultRowHeight="15"/>
  <cols>
    <col min="1" max="1" width="4.140625" customWidth="1"/>
    <col min="2" max="2" width="3.28515625" customWidth="1"/>
    <col min="3" max="3" width="3.42578125" customWidth="1"/>
    <col min="4" max="4" width="4.42578125" customWidth="1"/>
    <col min="5" max="5" width="3.140625" customWidth="1"/>
    <col min="6" max="6" width="3.5703125" customWidth="1"/>
    <col min="7" max="7" width="2.7109375" customWidth="1"/>
    <col min="8" max="8" width="3.5703125" customWidth="1"/>
    <col min="9" max="9" width="4" customWidth="1"/>
    <col min="10" max="10" width="0.28515625" hidden="1" customWidth="1"/>
    <col min="11" max="11" width="3.140625" customWidth="1"/>
    <col min="12" max="12" width="4" customWidth="1"/>
    <col min="13" max="13" width="4.5703125" customWidth="1"/>
    <col min="14" max="14" width="3.7109375" customWidth="1"/>
    <col min="15" max="15" width="3.28515625" customWidth="1"/>
    <col min="16" max="16" width="3.42578125" customWidth="1"/>
    <col min="17" max="17" width="5.42578125" customWidth="1"/>
    <col min="18" max="18" width="3.7109375" customWidth="1"/>
    <col min="19" max="19" width="3.28515625" customWidth="1"/>
    <col min="20" max="20" width="5.7109375" customWidth="1"/>
    <col min="21" max="21" width="4.28515625" customWidth="1"/>
    <col min="22" max="22" width="3.140625" customWidth="1"/>
    <col min="23" max="24" width="3.42578125" customWidth="1"/>
    <col min="25" max="26" width="3.28515625" customWidth="1"/>
    <col min="27" max="27" width="5.5703125" customWidth="1"/>
    <col min="28" max="28" width="4.7109375" customWidth="1"/>
    <col min="29" max="29" width="2.7109375" customWidth="1"/>
    <col min="30" max="30" width="3.5703125" customWidth="1"/>
    <col min="31" max="31" width="6" customWidth="1"/>
    <col min="32" max="32" width="7.140625" customWidth="1"/>
    <col min="33" max="33" width="4.7109375" hidden="1" customWidth="1"/>
    <col min="34" max="34" width="6.7109375" hidden="1" customWidth="1"/>
    <col min="35" max="35" width="10.5703125" hidden="1" customWidth="1"/>
    <col min="36" max="36" width="8.5703125" hidden="1" customWidth="1"/>
    <col min="37" max="37" width="7.28515625" hidden="1" customWidth="1"/>
    <col min="38" max="38" width="2.85546875" style="3" hidden="1" customWidth="1"/>
    <col min="39" max="42" width="0" style="3" hidden="1" customWidth="1"/>
    <col min="43" max="47" width="9.140625" style="3"/>
  </cols>
  <sheetData>
    <row r="2" spans="1:47" ht="15" customHeight="1">
      <c r="AG2" s="51"/>
      <c r="AH2" s="51"/>
      <c r="AI2" s="51"/>
      <c r="AJ2" s="51"/>
      <c r="AK2" s="51"/>
      <c r="AL2" s="51"/>
      <c r="AM2" s="51"/>
    </row>
    <row r="3" spans="1:47" ht="15" customHeight="1">
      <c r="K3" s="92" t="s">
        <v>138</v>
      </c>
      <c r="L3" s="92"/>
      <c r="M3" s="92"/>
      <c r="N3" s="99">
        <f ca="1">NOW()</f>
        <v>42436.435187152776</v>
      </c>
      <c r="O3" s="99"/>
      <c r="P3" s="99"/>
      <c r="Q3" s="99"/>
      <c r="R3" s="99"/>
    </row>
    <row r="4" spans="1:47" ht="9.75" customHeight="1">
      <c r="A4" s="10"/>
      <c r="O4" s="58"/>
      <c r="P4" s="58"/>
    </row>
    <row r="5" spans="1:47" ht="21.75" customHeight="1">
      <c r="A5" s="93" t="s">
        <v>0</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row>
    <row r="6" spans="1:47" s="59" customFormat="1" ht="7.5" customHeight="1">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L6" s="3"/>
      <c r="AM6" s="3"/>
      <c r="AN6" s="3"/>
      <c r="AO6" s="3"/>
      <c r="AP6" s="3"/>
      <c r="AQ6" s="3"/>
      <c r="AR6" s="3"/>
      <c r="AS6" s="3"/>
      <c r="AT6" s="3"/>
      <c r="AU6" s="3"/>
    </row>
    <row r="7" spans="1:47" s="59" customFormat="1" ht="21.75" customHeight="1">
      <c r="A7" s="66"/>
      <c r="B7" s="94" t="s">
        <v>168</v>
      </c>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66"/>
      <c r="AI7" s="10"/>
      <c r="AL7" s="3"/>
      <c r="AM7" s="3"/>
      <c r="AN7" s="3"/>
      <c r="AO7" s="3"/>
      <c r="AP7" s="3"/>
      <c r="AQ7" s="3"/>
      <c r="AR7" s="3"/>
      <c r="AS7" s="3"/>
      <c r="AT7" s="3"/>
      <c r="AU7" s="3"/>
    </row>
    <row r="8" spans="1:47" s="59" customFormat="1" ht="7.5" customHeight="1">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8"/>
      <c r="AL8" s="3"/>
      <c r="AM8" s="3"/>
      <c r="AN8" s="3"/>
      <c r="AO8" s="3"/>
      <c r="AP8" s="3"/>
      <c r="AQ8" s="3"/>
      <c r="AR8" s="3"/>
      <c r="AS8" s="3"/>
      <c r="AT8" s="3"/>
      <c r="AU8" s="3"/>
    </row>
    <row r="9" spans="1:47" ht="16.5" customHeight="1">
      <c r="A9" s="62"/>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1"/>
      <c r="AR9" s="11"/>
    </row>
    <row r="10" spans="1:47" ht="7.5" customHeight="1">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1"/>
      <c r="AF10" s="75"/>
    </row>
    <row r="11" spans="1:47" ht="12" customHeight="1">
      <c r="A11" s="89" t="s">
        <v>1</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row>
    <row r="12" spans="1:47" ht="7.5"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8"/>
      <c r="AD12" s="8"/>
      <c r="AE12" s="8"/>
      <c r="AF12" s="8"/>
    </row>
    <row r="13" spans="1:47" ht="14.25" customHeight="1">
      <c r="B13" s="88" t="s">
        <v>149</v>
      </c>
      <c r="C13" s="88"/>
      <c r="D13" s="88"/>
      <c r="E13" s="84"/>
      <c r="F13" s="84"/>
      <c r="G13" s="84"/>
      <c r="H13" s="84"/>
      <c r="I13" s="84"/>
      <c r="J13" s="84"/>
      <c r="K13" s="84"/>
      <c r="L13" s="84"/>
      <c r="M13" s="84"/>
      <c r="N13" s="6"/>
      <c r="O13" s="6"/>
      <c r="P13" s="54"/>
      <c r="Q13" s="6"/>
      <c r="R13" s="85" t="s">
        <v>3</v>
      </c>
      <c r="S13" s="85"/>
      <c r="T13" s="85"/>
      <c r="U13" s="85"/>
      <c r="W13" s="84"/>
      <c r="X13" s="84"/>
      <c r="Y13" s="84"/>
      <c r="Z13" s="84"/>
      <c r="AA13" s="84"/>
      <c r="AB13" s="84"/>
      <c r="AC13" s="84"/>
      <c r="AD13" s="84"/>
      <c r="AE13" s="84"/>
      <c r="AF13" s="6"/>
      <c r="AJ13" t="s">
        <v>152</v>
      </c>
    </row>
    <row r="14" spans="1:47" ht="3.75" customHeight="1">
      <c r="A14" s="4"/>
      <c r="F14" s="3"/>
      <c r="AJ14" t="s">
        <v>153</v>
      </c>
    </row>
    <row r="15" spans="1:47" ht="14.25" customHeight="1">
      <c r="B15" s="88" t="s">
        <v>150</v>
      </c>
      <c r="C15" s="88"/>
      <c r="D15" s="88"/>
      <c r="E15" s="84"/>
      <c r="F15" s="84"/>
      <c r="G15" s="84"/>
      <c r="H15" s="84"/>
      <c r="I15" s="84"/>
      <c r="J15" s="84"/>
      <c r="K15" s="84"/>
      <c r="L15" s="84"/>
      <c r="M15" s="84"/>
      <c r="N15" s="6"/>
      <c r="O15" s="6"/>
      <c r="R15" s="85" t="s">
        <v>4</v>
      </c>
      <c r="S15" s="85"/>
      <c r="T15" s="85"/>
      <c r="U15" s="85"/>
      <c r="W15" s="84"/>
      <c r="X15" s="84"/>
      <c r="Y15" s="84"/>
      <c r="Z15" s="84"/>
      <c r="AA15" s="84"/>
      <c r="AB15" s="84"/>
      <c r="AC15" s="84"/>
      <c r="AD15" s="84"/>
      <c r="AE15" s="84"/>
      <c r="AF15" s="6"/>
    </row>
    <row r="16" spans="1:47" ht="3.75" customHeight="1">
      <c r="A16" s="52"/>
      <c r="C16" t="s">
        <v>17</v>
      </c>
      <c r="F16" s="3"/>
      <c r="L16" s="17"/>
      <c r="M16" s="17"/>
      <c r="N16" s="17"/>
      <c r="O16" s="17"/>
    </row>
    <row r="17" spans="1:45" ht="14.25" customHeight="1">
      <c r="B17" s="88" t="s">
        <v>151</v>
      </c>
      <c r="C17" s="88"/>
      <c r="D17" s="88"/>
      <c r="E17" s="84"/>
      <c r="F17" s="84"/>
      <c r="G17" s="84"/>
      <c r="H17" s="84"/>
      <c r="I17" s="84"/>
      <c r="J17" s="84"/>
      <c r="K17" s="84"/>
      <c r="L17" s="84"/>
      <c r="M17" s="84"/>
      <c r="P17" s="50"/>
      <c r="Q17" s="85" t="s">
        <v>171</v>
      </c>
      <c r="R17" s="85"/>
      <c r="S17" s="85"/>
      <c r="T17" s="85"/>
      <c r="U17" s="85"/>
      <c r="V17" s="55"/>
      <c r="W17" s="91"/>
      <c r="X17" s="91"/>
      <c r="Y17" s="91"/>
      <c r="Z17" s="91"/>
      <c r="AA17" s="91"/>
      <c r="AB17" s="91"/>
      <c r="AC17" s="91"/>
      <c r="AD17" s="91"/>
      <c r="AE17" s="91"/>
      <c r="AF17" s="6"/>
    </row>
    <row r="18" spans="1:45" ht="3.75" customHeight="1">
      <c r="A18" s="52"/>
      <c r="F18" s="3"/>
    </row>
    <row r="19" spans="1:45" ht="14.25" customHeight="1">
      <c r="B19" s="88" t="s">
        <v>2</v>
      </c>
      <c r="C19" s="88"/>
      <c r="D19" s="88"/>
      <c r="E19" s="84"/>
      <c r="F19" s="84"/>
      <c r="G19" s="84"/>
      <c r="H19" s="84"/>
      <c r="I19" s="84"/>
      <c r="J19" s="84"/>
      <c r="K19" s="84"/>
      <c r="L19" s="84"/>
      <c r="M19" s="84"/>
      <c r="R19" s="85" t="s">
        <v>172</v>
      </c>
      <c r="S19" s="85"/>
      <c r="T19" s="85"/>
      <c r="U19" s="85"/>
      <c r="V19" s="51"/>
      <c r="W19" s="84"/>
      <c r="X19" s="84"/>
      <c r="Y19" s="84"/>
      <c r="Z19" s="84"/>
      <c r="AA19" s="85" t="s">
        <v>10</v>
      </c>
      <c r="AB19" s="85"/>
      <c r="AC19" s="84"/>
      <c r="AD19" s="84"/>
      <c r="AE19" s="84"/>
      <c r="AF19" s="6"/>
      <c r="AH19" s="2"/>
      <c r="AK19" s="44" t="s">
        <v>54</v>
      </c>
    </row>
    <row r="20" spans="1:45" ht="7.5" customHeight="1">
      <c r="A20" s="14"/>
      <c r="B20" s="14"/>
      <c r="C20" s="18"/>
      <c r="D20" s="18"/>
      <c r="E20" s="18"/>
      <c r="F20" s="18"/>
      <c r="G20" s="18"/>
      <c r="H20" s="18"/>
      <c r="I20" s="18"/>
      <c r="K20" s="3"/>
      <c r="L20" s="3"/>
      <c r="M20" s="13"/>
      <c r="N20" s="13"/>
      <c r="O20" s="18"/>
      <c r="P20" s="18"/>
      <c r="Q20" s="18"/>
      <c r="R20" s="18"/>
      <c r="S20" s="6"/>
      <c r="T20" s="17"/>
      <c r="U20" s="17"/>
      <c r="V20" s="23"/>
      <c r="W20" s="23"/>
      <c r="X20" s="23"/>
      <c r="Y20" s="18"/>
      <c r="Z20" s="18"/>
      <c r="AA20" s="18"/>
      <c r="AB20" s="18"/>
      <c r="AC20" s="6"/>
      <c r="AD20" s="6"/>
      <c r="AE20" s="6"/>
      <c r="AF20" s="6"/>
      <c r="AH20" s="2"/>
      <c r="AK20" s="36" t="s">
        <v>55</v>
      </c>
    </row>
    <row r="21" spans="1:45" ht="12.75" customHeight="1">
      <c r="A21" s="89" t="s">
        <v>11</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H21" s="2"/>
      <c r="AJ21" t="s">
        <v>34</v>
      </c>
      <c r="AK21" s="36" t="s">
        <v>56</v>
      </c>
    </row>
    <row r="22" spans="1:45" ht="7.5" customHeight="1">
      <c r="A22" s="34"/>
      <c r="B22" s="34"/>
      <c r="C22" s="18"/>
      <c r="D22" s="68"/>
      <c r="E22" s="18"/>
      <c r="F22" s="18"/>
      <c r="G22" s="18"/>
      <c r="H22" s="18"/>
      <c r="I22" s="18"/>
      <c r="K22" s="3"/>
      <c r="L22" s="3"/>
      <c r="M22" s="13"/>
      <c r="N22" s="13"/>
      <c r="O22" s="68"/>
      <c r="P22" s="18"/>
      <c r="Q22" s="18"/>
      <c r="R22" s="18"/>
      <c r="S22" s="6"/>
      <c r="T22" s="17"/>
      <c r="U22" s="17"/>
      <c r="V22" s="23"/>
      <c r="W22" s="23"/>
      <c r="X22" s="23"/>
      <c r="Y22" s="18"/>
      <c r="Z22" s="18"/>
      <c r="AA22" s="18"/>
      <c r="AB22" s="18"/>
      <c r="AC22" s="6"/>
      <c r="AD22" s="6"/>
      <c r="AE22" s="6"/>
      <c r="AF22" s="6"/>
      <c r="AH22" s="2" t="s">
        <v>59</v>
      </c>
      <c r="AI22" s="2" t="s">
        <v>70</v>
      </c>
      <c r="AJ22" t="s">
        <v>21</v>
      </c>
      <c r="AK22" s="36" t="s">
        <v>57</v>
      </c>
      <c r="AR22" s="11"/>
    </row>
    <row r="23" spans="1:45" ht="14.25" customHeight="1">
      <c r="B23" s="88" t="s">
        <v>82</v>
      </c>
      <c r="C23" s="88"/>
      <c r="D23" s="88"/>
      <c r="E23" s="88"/>
      <c r="F23" s="88"/>
      <c r="G23" s="88"/>
      <c r="H23" s="18"/>
      <c r="I23" s="18"/>
      <c r="J23" s="17"/>
      <c r="K23" s="6"/>
      <c r="L23" s="6"/>
      <c r="N23" s="101" t="s">
        <v>81</v>
      </c>
      <c r="O23" s="101"/>
      <c r="P23" s="101"/>
      <c r="Q23" s="101"/>
      <c r="R23" s="101"/>
      <c r="S23" s="101"/>
      <c r="T23" s="17"/>
      <c r="X23" s="55" t="s">
        <v>140</v>
      </c>
      <c r="Z23" s="55"/>
      <c r="AA23" s="55"/>
      <c r="AB23" s="55"/>
      <c r="AC23" s="55"/>
      <c r="AD23" s="6"/>
      <c r="AE23" s="6"/>
      <c r="AG23" s="45"/>
      <c r="AH23" s="46" t="s">
        <v>58</v>
      </c>
      <c r="AI23" s="46" t="s">
        <v>69</v>
      </c>
      <c r="AJ23" s="45"/>
      <c r="AK23" s="45"/>
      <c r="AL23" s="47" t="s">
        <v>54</v>
      </c>
      <c r="AR23" s="11"/>
    </row>
    <row r="24" spans="1:45" ht="3.75" customHeight="1">
      <c r="I24" s="18"/>
      <c r="K24" s="3"/>
      <c r="L24" s="3"/>
      <c r="M24" s="13"/>
      <c r="N24" s="57"/>
      <c r="O24" s="18"/>
      <c r="P24" s="18"/>
      <c r="Q24" s="18"/>
      <c r="R24" s="18"/>
      <c r="S24" s="6"/>
      <c r="T24" s="17"/>
      <c r="U24" s="17"/>
      <c r="V24" s="23"/>
      <c r="W24" s="23"/>
      <c r="X24" s="23"/>
      <c r="Y24" s="18"/>
      <c r="Z24" s="18"/>
      <c r="AA24" s="18"/>
      <c r="AB24" s="18"/>
      <c r="AC24" s="6"/>
      <c r="AD24" s="6"/>
      <c r="AE24" s="6"/>
      <c r="AG24" s="45"/>
      <c r="AH24" s="46" t="s">
        <v>86</v>
      </c>
      <c r="AI24" s="45"/>
      <c r="AJ24" s="45"/>
      <c r="AK24" s="45"/>
      <c r="AL24" s="47" t="s">
        <v>180</v>
      </c>
    </row>
    <row r="25" spans="1:45" ht="14.25" customHeight="1">
      <c r="B25" s="55" t="s">
        <v>175</v>
      </c>
      <c r="C25" s="55"/>
      <c r="D25" s="55"/>
      <c r="E25" s="55"/>
      <c r="F25" s="55"/>
      <c r="G25" s="55"/>
      <c r="H25" s="55"/>
      <c r="I25" s="55"/>
      <c r="J25" s="50"/>
      <c r="K25" s="50"/>
      <c r="M25" s="50"/>
      <c r="O25" s="50"/>
      <c r="R25" s="90" t="s">
        <v>181</v>
      </c>
      <c r="S25" s="90"/>
      <c r="T25" s="90"/>
      <c r="U25" s="90"/>
      <c r="V25" s="90"/>
      <c r="W25" s="90"/>
      <c r="X25" s="90"/>
      <c r="Y25" s="90"/>
      <c r="Z25" s="90"/>
      <c r="AA25" s="90"/>
      <c r="AB25" s="55"/>
      <c r="AC25" s="6"/>
      <c r="AD25" s="6"/>
      <c r="AE25" s="6"/>
      <c r="AG25" s="45"/>
      <c r="AH25" s="46" t="s">
        <v>87</v>
      </c>
      <c r="AI25" s="45"/>
      <c r="AJ25" s="45"/>
      <c r="AK25" s="45"/>
      <c r="AL25" s="47" t="s">
        <v>56</v>
      </c>
    </row>
    <row r="26" spans="1:45" ht="7.5" customHeight="1">
      <c r="A26" s="79"/>
      <c r="B26" s="34"/>
      <c r="C26" s="18"/>
      <c r="D26" s="18"/>
      <c r="E26" s="18"/>
      <c r="F26" s="18"/>
      <c r="G26" s="18"/>
      <c r="H26" s="18"/>
      <c r="I26" s="18"/>
      <c r="K26" s="3"/>
      <c r="L26" s="3"/>
      <c r="M26" s="13"/>
      <c r="N26" s="13"/>
      <c r="O26" s="18"/>
      <c r="P26" s="18"/>
      <c r="Q26" s="18"/>
      <c r="R26" s="18"/>
      <c r="S26" s="6"/>
      <c r="T26" s="17"/>
      <c r="U26" s="17"/>
      <c r="V26" s="23"/>
      <c r="W26" s="23"/>
      <c r="X26" s="23"/>
      <c r="Y26" s="18"/>
      <c r="Z26" s="18"/>
      <c r="AA26" s="18"/>
      <c r="AB26" s="18"/>
      <c r="AC26" s="6"/>
      <c r="AD26" s="6"/>
      <c r="AE26" s="6"/>
      <c r="AG26" s="45"/>
      <c r="AH26" s="46" t="s">
        <v>88</v>
      </c>
      <c r="AI26" s="45"/>
      <c r="AJ26" s="45"/>
      <c r="AK26" s="45"/>
      <c r="AL26" s="47"/>
    </row>
    <row r="27" spans="1:45" ht="12.75" customHeight="1">
      <c r="A27" s="89" t="s">
        <v>64</v>
      </c>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26"/>
      <c r="AH27" s="25"/>
      <c r="AI27" s="26"/>
      <c r="AJ27" s="45">
        <v>3</v>
      </c>
      <c r="AK27" s="26"/>
      <c r="AL27" s="47"/>
    </row>
    <row r="28" spans="1:45" ht="6" hidden="1" customHeight="1">
      <c r="A28" s="77"/>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28"/>
      <c r="AG28" s="25"/>
      <c r="AH28" s="29"/>
      <c r="AI28" s="26"/>
      <c r="AJ28" s="26"/>
      <c r="AK28" s="26"/>
      <c r="AL28" s="47"/>
    </row>
    <row r="29" spans="1:45" ht="7.5" customHeight="1">
      <c r="A29" s="78"/>
      <c r="B29" s="5"/>
      <c r="C29" s="5"/>
      <c r="D29" s="77"/>
      <c r="E29" s="5"/>
      <c r="F29" s="5"/>
      <c r="G29" s="5"/>
      <c r="H29" s="77"/>
      <c r="I29" s="5"/>
      <c r="J29" s="5"/>
      <c r="K29" s="5"/>
      <c r="L29" s="5"/>
      <c r="M29" s="5"/>
      <c r="N29" s="5"/>
      <c r="O29" s="5"/>
      <c r="P29" s="5"/>
      <c r="Q29" s="5"/>
      <c r="R29" s="5"/>
      <c r="S29" s="5"/>
      <c r="T29" s="5"/>
      <c r="U29" s="5"/>
      <c r="V29" s="5"/>
      <c r="W29" s="5"/>
      <c r="X29" s="5"/>
      <c r="Y29" s="5"/>
      <c r="Z29" s="5"/>
      <c r="AA29" s="5"/>
      <c r="AB29" s="5"/>
      <c r="AC29" s="5"/>
      <c r="AD29" s="5"/>
      <c r="AE29" s="5"/>
      <c r="AF29" s="28"/>
      <c r="AG29" s="25"/>
      <c r="AH29" s="29"/>
      <c r="AI29" s="26"/>
      <c r="AJ29" s="26"/>
      <c r="AK29" s="26"/>
      <c r="AL29" s="47" t="s">
        <v>34</v>
      </c>
    </row>
    <row r="30" spans="1:45" ht="14.25" customHeight="1">
      <c r="A30" s="10"/>
      <c r="B30" s="55" t="s">
        <v>29</v>
      </c>
      <c r="C30" s="55"/>
      <c r="D30" s="55"/>
      <c r="E30" s="55"/>
      <c r="F30" s="3"/>
      <c r="G30" s="16"/>
      <c r="H30" s="16"/>
      <c r="I30" s="6"/>
      <c r="L30" s="24"/>
      <c r="O30" s="85" t="s">
        <v>5</v>
      </c>
      <c r="P30" s="85"/>
      <c r="Q30" s="85"/>
      <c r="R30" s="85"/>
      <c r="S30" s="85"/>
      <c r="T30" s="84"/>
      <c r="U30" s="84"/>
      <c r="V30" s="84"/>
      <c r="W30" s="84"/>
      <c r="X30" s="85" t="s">
        <v>83</v>
      </c>
      <c r="Y30" s="85"/>
      <c r="Z30" s="85"/>
      <c r="AA30" s="85"/>
      <c r="AB30" s="85"/>
      <c r="AC30" s="84"/>
      <c r="AD30" s="84"/>
      <c r="AE30" s="84"/>
      <c r="AF30" s="26"/>
      <c r="AG30" s="25" t="s">
        <v>30</v>
      </c>
      <c r="AH30" s="26"/>
      <c r="AI30" s="26"/>
      <c r="AJ30" s="25"/>
      <c r="AK30" s="25" t="s">
        <v>59</v>
      </c>
      <c r="AL30" s="47" t="s">
        <v>164</v>
      </c>
      <c r="AS30" s="11"/>
    </row>
    <row r="31" spans="1:45" ht="3.75" customHeight="1">
      <c r="A31" s="10"/>
      <c r="G31" s="4"/>
      <c r="H31" s="4"/>
      <c r="I31" s="4"/>
      <c r="J31" s="4"/>
      <c r="K31" s="4"/>
      <c r="L31" s="4"/>
      <c r="M31" s="4"/>
      <c r="N31" s="4"/>
      <c r="O31" s="4"/>
      <c r="P31" s="4"/>
      <c r="Q31" s="4"/>
      <c r="R31" s="4"/>
      <c r="S31" s="4"/>
      <c r="T31" s="4"/>
      <c r="U31" s="4"/>
      <c r="V31" s="4"/>
      <c r="W31" s="4"/>
      <c r="X31" s="4"/>
      <c r="Y31" s="4"/>
      <c r="Z31" s="4"/>
      <c r="AA31" s="4"/>
      <c r="AB31" s="4"/>
      <c r="AC31" s="4"/>
      <c r="AD31" s="4"/>
      <c r="AE31" s="4"/>
      <c r="AF31" s="30"/>
      <c r="AG31" s="25" t="s">
        <v>32</v>
      </c>
      <c r="AH31" s="26"/>
      <c r="AI31" s="26"/>
      <c r="AJ31" s="25"/>
      <c r="AK31" s="25" t="s">
        <v>141</v>
      </c>
      <c r="AL31" s="47" t="s">
        <v>165</v>
      </c>
    </row>
    <row r="32" spans="1:45" ht="14.25" customHeight="1">
      <c r="A32" s="10"/>
      <c r="B32" s="88" t="s">
        <v>8</v>
      </c>
      <c r="C32" s="88"/>
      <c r="D32" s="88"/>
      <c r="E32" s="84"/>
      <c r="F32" s="84"/>
      <c r="H32" s="85" t="s">
        <v>7</v>
      </c>
      <c r="I32" s="85"/>
      <c r="J32" s="85"/>
      <c r="K32" s="85"/>
      <c r="L32" s="84"/>
      <c r="M32" s="84"/>
      <c r="N32" s="84"/>
      <c r="P32" s="85" t="s">
        <v>6</v>
      </c>
      <c r="Q32" s="85"/>
      <c r="R32" s="85"/>
      <c r="S32" s="85"/>
      <c r="V32" s="51"/>
      <c r="X32" s="85" t="s">
        <v>137</v>
      </c>
      <c r="Y32" s="85"/>
      <c r="Z32" s="85"/>
      <c r="AA32" s="85"/>
      <c r="AB32" s="85"/>
      <c r="AC32" s="84"/>
      <c r="AD32" s="84"/>
      <c r="AE32" s="84"/>
      <c r="AF32" s="26"/>
      <c r="AG32" s="25" t="s">
        <v>31</v>
      </c>
      <c r="AH32" s="26"/>
      <c r="AI32" s="26"/>
      <c r="AJ32" s="25"/>
      <c r="AK32" s="25" t="s">
        <v>34</v>
      </c>
      <c r="AL32" s="47"/>
    </row>
    <row r="33" spans="1:41" ht="3.75" customHeight="1">
      <c r="A33" s="81"/>
      <c r="B33" s="24"/>
      <c r="C33" s="24"/>
      <c r="D33" s="3"/>
      <c r="E33" s="3"/>
      <c r="F33" s="24"/>
      <c r="G33" s="24"/>
      <c r="H33" s="24"/>
      <c r="I33" s="3"/>
      <c r="J33" s="3"/>
      <c r="K33" s="3"/>
      <c r="L33" s="3"/>
      <c r="M33" s="3"/>
      <c r="N33" s="3"/>
      <c r="O33" s="3"/>
      <c r="P33" s="3"/>
      <c r="Q33" s="3"/>
      <c r="R33" s="3"/>
      <c r="S33" s="3"/>
      <c r="T33" s="3"/>
      <c r="U33" s="3"/>
      <c r="V33" s="3"/>
      <c r="W33" s="3"/>
      <c r="X33" s="3"/>
      <c r="Y33" s="3"/>
      <c r="Z33" s="3"/>
      <c r="AD33" s="3"/>
      <c r="AE33" s="3"/>
      <c r="AF33" s="31"/>
      <c r="AG33" s="25" t="s">
        <v>33</v>
      </c>
      <c r="AH33" s="26"/>
      <c r="AI33" s="26"/>
      <c r="AJ33" s="25"/>
      <c r="AK33" s="25"/>
      <c r="AL33" s="47"/>
    </row>
    <row r="34" spans="1:41" ht="14.25" customHeight="1">
      <c r="A34" s="10"/>
      <c r="B34" s="88" t="s">
        <v>66</v>
      </c>
      <c r="C34" s="88"/>
      <c r="D34" s="88"/>
      <c r="E34" s="84"/>
      <c r="F34" s="84"/>
      <c r="G34" s="85" t="s">
        <v>67</v>
      </c>
      <c r="H34" s="85"/>
      <c r="I34" s="85"/>
      <c r="J34" s="85"/>
      <c r="K34" s="85"/>
      <c r="L34" s="84"/>
      <c r="M34" s="84"/>
      <c r="N34" s="84"/>
      <c r="P34" s="85" t="s">
        <v>75</v>
      </c>
      <c r="Q34" s="85"/>
      <c r="R34" s="85"/>
      <c r="S34" s="85"/>
      <c r="T34" s="84"/>
      <c r="U34" s="84"/>
      <c r="V34" s="84"/>
      <c r="W34" s="84"/>
      <c r="X34" s="85" t="s">
        <v>9</v>
      </c>
      <c r="Y34" s="85"/>
      <c r="Z34" s="85"/>
      <c r="AA34" s="85"/>
      <c r="AB34" s="85"/>
      <c r="AC34" s="84"/>
      <c r="AD34" s="84"/>
      <c r="AE34" s="84"/>
      <c r="AF34" s="31"/>
      <c r="AG34" s="25"/>
      <c r="AH34" s="26"/>
      <c r="AI34" s="26"/>
      <c r="AJ34" s="25"/>
      <c r="AK34" s="26"/>
      <c r="AL34" s="47"/>
    </row>
    <row r="35" spans="1:41" ht="10.5" hidden="1" customHeight="1">
      <c r="A35" s="10"/>
      <c r="AF35" s="26"/>
      <c r="AG35" s="25"/>
      <c r="AH35" s="26"/>
      <c r="AI35" s="26"/>
      <c r="AJ35" s="31" t="s">
        <v>18</v>
      </c>
      <c r="AK35" s="26"/>
      <c r="AL35" s="47"/>
    </row>
    <row r="36" spans="1:41" ht="3.75" hidden="1" customHeight="1">
      <c r="A36" s="1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1"/>
      <c r="AG36" s="25"/>
      <c r="AH36" s="26"/>
      <c r="AI36" s="26"/>
      <c r="AJ36" s="31" t="s">
        <v>19</v>
      </c>
      <c r="AK36" s="26"/>
      <c r="AL36" s="47"/>
    </row>
    <row r="37" spans="1:41" ht="11.25" hidden="1" customHeight="1">
      <c r="A37" s="10"/>
      <c r="G37" s="6"/>
      <c r="H37" s="6"/>
      <c r="J37" s="3"/>
      <c r="K37" s="3"/>
      <c r="L37" s="3"/>
      <c r="M37" s="3"/>
      <c r="N37" s="3"/>
      <c r="O37" s="3"/>
      <c r="P37" s="3"/>
      <c r="Q37" s="3"/>
      <c r="S37" s="3"/>
      <c r="T37" s="3"/>
      <c r="U37" s="3"/>
      <c r="V37" s="3"/>
      <c r="W37" s="3"/>
      <c r="X37" s="3"/>
      <c r="Y37" s="3"/>
      <c r="Z37" s="3"/>
      <c r="AA37" s="3"/>
      <c r="AB37" s="3"/>
      <c r="AC37" s="3"/>
      <c r="AD37" s="3"/>
      <c r="AE37" s="3"/>
      <c r="AF37" s="31"/>
      <c r="AG37" s="25"/>
      <c r="AH37" s="25"/>
      <c r="AI37" s="26"/>
      <c r="AJ37" s="31" t="s">
        <v>20</v>
      </c>
      <c r="AK37" s="26"/>
      <c r="AL37" s="47"/>
    </row>
    <row r="38" spans="1:41" ht="3.75" hidden="1" customHeight="1">
      <c r="A38" s="11"/>
      <c r="B38" s="11"/>
      <c r="C38" s="11"/>
      <c r="D38" s="11"/>
      <c r="E38" s="11"/>
      <c r="F38" s="11"/>
      <c r="G38" s="11"/>
      <c r="H38" s="11"/>
      <c r="I38" s="11"/>
      <c r="J38" s="11"/>
      <c r="K38" s="3"/>
      <c r="L38" s="3"/>
      <c r="M38" s="3"/>
      <c r="N38" s="3"/>
      <c r="O38" s="3"/>
      <c r="P38" s="3"/>
      <c r="Q38" s="3"/>
      <c r="R38" s="3"/>
      <c r="S38" s="3"/>
      <c r="T38" s="3"/>
      <c r="U38" s="3"/>
      <c r="V38" s="3"/>
      <c r="W38" s="3"/>
      <c r="X38" s="3"/>
      <c r="Y38" s="3"/>
      <c r="Z38" s="3"/>
      <c r="AA38" s="3"/>
      <c r="AB38" s="3"/>
      <c r="AC38" s="3"/>
      <c r="AD38" s="3"/>
      <c r="AE38" s="3"/>
      <c r="AF38" s="31"/>
      <c r="AG38" s="25">
        <v>1</v>
      </c>
      <c r="AH38" s="25">
        <v>1</v>
      </c>
      <c r="AI38" s="26"/>
      <c r="AJ38" s="31" t="s">
        <v>60</v>
      </c>
      <c r="AK38" s="26"/>
      <c r="AL38" s="47"/>
    </row>
    <row r="39" spans="1:41" ht="11.25" hidden="1" customHeight="1">
      <c r="A39" s="10"/>
      <c r="N39" s="8"/>
      <c r="O39" s="8"/>
      <c r="P39" s="8"/>
      <c r="Q39" s="8"/>
      <c r="R39" s="8"/>
      <c r="S39" s="8"/>
      <c r="T39" s="8"/>
      <c r="U39" s="8"/>
      <c r="V39" s="8"/>
      <c r="W39" s="8"/>
      <c r="X39" s="8"/>
      <c r="Y39" s="8"/>
      <c r="Z39" s="8"/>
      <c r="AA39" s="8"/>
      <c r="AB39" s="8"/>
      <c r="AC39" s="8"/>
      <c r="AD39" s="8"/>
      <c r="AE39" s="8"/>
      <c r="AF39" s="27"/>
      <c r="AG39" s="25">
        <v>2</v>
      </c>
      <c r="AH39" s="25" t="s">
        <v>34</v>
      </c>
      <c r="AI39" s="26"/>
      <c r="AJ39" s="25" t="s">
        <v>59</v>
      </c>
      <c r="AK39" s="26"/>
      <c r="AL39" s="47"/>
    </row>
    <row r="40" spans="1:41" ht="7.5" customHeight="1">
      <c r="A40" s="11"/>
      <c r="B40" s="3"/>
      <c r="C40" s="3"/>
      <c r="D40" s="3"/>
      <c r="E40" s="3"/>
      <c r="F40" s="3"/>
      <c r="G40" s="3"/>
      <c r="H40" s="3"/>
      <c r="I40" s="3"/>
      <c r="J40" s="3"/>
      <c r="K40" s="3"/>
      <c r="L40" s="3"/>
      <c r="M40" s="3"/>
      <c r="N40" s="3"/>
      <c r="O40" s="11"/>
      <c r="P40" s="3"/>
      <c r="Q40" s="3"/>
      <c r="R40" s="3"/>
      <c r="S40" s="3"/>
      <c r="T40" s="3"/>
      <c r="U40" s="3"/>
      <c r="V40" s="3"/>
      <c r="W40" s="3"/>
      <c r="X40" s="3"/>
      <c r="Y40" s="3"/>
      <c r="Z40" s="3"/>
      <c r="AA40" s="3"/>
      <c r="AB40" s="3"/>
      <c r="AC40" s="3"/>
      <c r="AD40" s="3"/>
      <c r="AE40" s="3"/>
      <c r="AF40" s="31"/>
      <c r="AG40" s="25">
        <v>3</v>
      </c>
      <c r="AH40" s="26"/>
      <c r="AI40" s="26"/>
      <c r="AJ40" s="25"/>
      <c r="AK40" s="26"/>
      <c r="AL40" s="47"/>
    </row>
    <row r="41" spans="1:41" ht="12.75" customHeight="1">
      <c r="A41" s="89" t="s">
        <v>12</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25">
        <v>4</v>
      </c>
      <c r="AH41" s="26"/>
      <c r="AI41" s="26"/>
      <c r="AJ41" s="25"/>
      <c r="AK41" s="26"/>
      <c r="AL41" s="47"/>
    </row>
    <row r="42" spans="1:41" ht="7.5" customHeight="1">
      <c r="A42" s="80"/>
      <c r="AF42" s="26"/>
      <c r="AG42" s="25">
        <v>5</v>
      </c>
      <c r="AH42" s="26"/>
      <c r="AI42" s="26"/>
      <c r="AJ42" s="25"/>
      <c r="AK42" s="26"/>
      <c r="AL42" s="47"/>
      <c r="AO42" s="76" t="s">
        <v>34</v>
      </c>
    </row>
    <row r="43" spans="1:41" ht="14.25" customHeight="1">
      <c r="B43" s="63" t="s">
        <v>84</v>
      </c>
      <c r="C43" s="63"/>
      <c r="D43" s="63"/>
      <c r="E43" s="63"/>
      <c r="F43" s="63"/>
      <c r="G43" s="63"/>
      <c r="H43" s="63"/>
      <c r="I43" s="63"/>
      <c r="J43" s="63"/>
      <c r="K43" s="63"/>
      <c r="L43" s="63"/>
      <c r="M43" s="63"/>
      <c r="N43" s="63"/>
      <c r="P43" s="3"/>
      <c r="Q43" s="82" t="s">
        <v>190</v>
      </c>
      <c r="R43" s="82"/>
      <c r="S43" s="82"/>
      <c r="T43" s="82"/>
      <c r="U43" s="82"/>
      <c r="V43" s="82"/>
      <c r="W43" s="82"/>
      <c r="X43" s="82"/>
      <c r="Y43" s="82"/>
      <c r="Z43" s="82"/>
      <c r="AA43" s="82"/>
      <c r="AF43" s="26"/>
      <c r="AG43" s="25"/>
      <c r="AH43" s="26"/>
      <c r="AI43" s="26"/>
      <c r="AJ43" s="25"/>
      <c r="AK43" s="26" t="s">
        <v>34</v>
      </c>
      <c r="AL43" s="47"/>
      <c r="AO43" s="76" t="s">
        <v>187</v>
      </c>
    </row>
    <row r="44" spans="1:41" ht="3.75" customHeight="1">
      <c r="B44" s="10"/>
      <c r="C44" s="10"/>
      <c r="D44" s="10"/>
      <c r="E44" s="10"/>
      <c r="F44" s="10"/>
      <c r="G44" s="10"/>
      <c r="H44" s="10"/>
      <c r="I44" s="10"/>
      <c r="J44" s="10"/>
      <c r="P44" s="3"/>
      <c r="AF44" s="26"/>
      <c r="AG44" s="25"/>
      <c r="AH44" s="26"/>
      <c r="AI44" s="26"/>
      <c r="AJ44" s="25"/>
      <c r="AK44" s="26" t="s">
        <v>155</v>
      </c>
      <c r="AL44" s="47"/>
      <c r="AO44" s="76" t="s">
        <v>188</v>
      </c>
    </row>
    <row r="45" spans="1:41" ht="13.5" customHeight="1">
      <c r="B45" s="55" t="s">
        <v>16</v>
      </c>
      <c r="C45" s="55"/>
      <c r="D45" s="55"/>
      <c r="E45" s="55"/>
      <c r="F45" s="55"/>
      <c r="G45" s="55"/>
      <c r="H45" s="55"/>
      <c r="I45" s="55"/>
      <c r="J45" s="55"/>
      <c r="K45" s="55"/>
      <c r="L45" s="55"/>
      <c r="S45" s="36"/>
      <c r="T45" s="53"/>
      <c r="V45" s="51"/>
      <c r="X45" s="100" t="s">
        <v>46</v>
      </c>
      <c r="Y45" s="100"/>
      <c r="Z45" s="84"/>
      <c r="AA45" s="84"/>
      <c r="AB45" s="84"/>
      <c r="AC45" s="84"/>
      <c r="AD45" s="84"/>
      <c r="AE45" s="84"/>
      <c r="AF45" s="27"/>
      <c r="AG45" s="25" t="s">
        <v>13</v>
      </c>
      <c r="AH45" s="26"/>
      <c r="AI45" s="26"/>
      <c r="AJ45" s="26"/>
      <c r="AK45" s="26" t="s">
        <v>191</v>
      </c>
      <c r="AL45" s="47"/>
      <c r="AO45" s="76" t="s">
        <v>189</v>
      </c>
    </row>
    <row r="46" spans="1:41" ht="3.75" customHeight="1">
      <c r="AF46" s="26"/>
      <c r="AG46" s="46" t="s">
        <v>14</v>
      </c>
      <c r="AH46" s="45"/>
      <c r="AI46" s="26"/>
      <c r="AJ46" s="31" t="s">
        <v>61</v>
      </c>
      <c r="AL46" s="47"/>
    </row>
    <row r="47" spans="1:41" ht="14.25" customHeight="1">
      <c r="B47" s="55" t="s">
        <v>123</v>
      </c>
      <c r="C47" s="55"/>
      <c r="D47" s="55"/>
      <c r="E47" s="55"/>
      <c r="F47" s="55"/>
      <c r="G47" s="55"/>
      <c r="H47" s="55"/>
      <c r="I47" s="55"/>
      <c r="J47" s="55"/>
      <c r="K47" s="55"/>
      <c r="L47" s="55"/>
      <c r="M47" s="55"/>
      <c r="N47" s="55"/>
      <c r="O47" s="55"/>
      <c r="P47" s="55"/>
      <c r="Q47" s="55"/>
      <c r="R47" s="55"/>
      <c r="S47" s="55"/>
      <c r="T47" s="2"/>
      <c r="U47" s="2"/>
      <c r="X47" s="2"/>
      <c r="AA47" s="64" t="s">
        <v>76</v>
      </c>
      <c r="AC47" s="2"/>
      <c r="AD47" s="2"/>
      <c r="AE47" s="2"/>
      <c r="AF47" s="25"/>
      <c r="AG47" s="25" t="s">
        <v>15</v>
      </c>
      <c r="AH47" s="25" t="s">
        <v>59</v>
      </c>
      <c r="AI47" s="26"/>
      <c r="AJ47" s="31" t="s">
        <v>77</v>
      </c>
      <c r="AK47" s="31" t="s">
        <v>156</v>
      </c>
      <c r="AL47" s="47"/>
    </row>
    <row r="48" spans="1:41" ht="7.5" customHeight="1">
      <c r="A48" s="3"/>
      <c r="B48" s="3"/>
      <c r="C48" s="3"/>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5"/>
      <c r="AG48" s="25"/>
      <c r="AH48" s="26"/>
      <c r="AI48" s="26"/>
      <c r="AJ48" s="31" t="s">
        <v>142</v>
      </c>
      <c r="AK48" s="31" t="s">
        <v>157</v>
      </c>
      <c r="AL48" s="47"/>
    </row>
    <row r="49" spans="1:38" ht="12.75" customHeight="1">
      <c r="A49" s="89" t="s">
        <v>22</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25" t="s">
        <v>34</v>
      </c>
      <c r="AH49" s="26" t="s">
        <v>34</v>
      </c>
      <c r="AI49" s="26"/>
      <c r="AJ49" s="31" t="s">
        <v>143</v>
      </c>
      <c r="AK49" s="31" t="s">
        <v>158</v>
      </c>
      <c r="AL49" s="47"/>
    </row>
    <row r="50" spans="1:38" ht="7.5" customHeight="1">
      <c r="A50" s="3"/>
      <c r="B50" s="3"/>
      <c r="C50" s="3"/>
      <c r="D50" s="3"/>
      <c r="E50" s="3"/>
      <c r="F50" s="12"/>
      <c r="G50" s="15"/>
      <c r="H50" s="15"/>
      <c r="I50" s="15"/>
      <c r="J50" s="2"/>
      <c r="K50" s="2"/>
      <c r="L50" s="2"/>
      <c r="M50" s="2"/>
      <c r="N50" s="2"/>
      <c r="O50" s="2"/>
      <c r="P50" s="2"/>
      <c r="Q50" s="2"/>
      <c r="R50" s="2"/>
      <c r="S50" s="69"/>
      <c r="T50" s="2"/>
      <c r="U50" s="2"/>
      <c r="V50" s="2"/>
      <c r="W50" s="2"/>
      <c r="X50" s="2"/>
      <c r="Y50" s="2"/>
      <c r="Z50" s="2"/>
      <c r="AA50" s="2"/>
      <c r="AB50" s="2"/>
      <c r="AC50" s="2"/>
      <c r="AD50" s="2"/>
      <c r="AE50" s="2"/>
      <c r="AF50" s="25"/>
      <c r="AG50" s="25" t="s">
        <v>21</v>
      </c>
      <c r="AH50" s="26" t="s">
        <v>167</v>
      </c>
      <c r="AI50" s="26"/>
      <c r="AJ50" s="31" t="s">
        <v>39</v>
      </c>
      <c r="AK50" s="31" t="s">
        <v>170</v>
      </c>
      <c r="AL50" s="47"/>
    </row>
    <row r="51" spans="1:38" ht="14.25" customHeight="1">
      <c r="B51" s="88" t="s">
        <v>148</v>
      </c>
      <c r="C51" s="88"/>
      <c r="D51" s="88"/>
      <c r="E51" s="88"/>
      <c r="F51" s="88"/>
      <c r="G51" s="88"/>
      <c r="H51" s="88"/>
      <c r="I51" s="88"/>
      <c r="J51" s="88"/>
      <c r="K51" s="88"/>
      <c r="L51" s="88"/>
      <c r="M51" s="88"/>
      <c r="N51" s="88"/>
      <c r="O51" s="88"/>
      <c r="P51" s="88"/>
      <c r="Q51" s="88"/>
      <c r="R51" s="88"/>
      <c r="S51" s="88"/>
      <c r="T51" s="88"/>
      <c r="U51" s="42"/>
      <c r="V51" s="42"/>
      <c r="W51" s="42"/>
      <c r="X51" s="42"/>
      <c r="Y51" s="42"/>
      <c r="Z51" s="42"/>
      <c r="AA51" s="42"/>
      <c r="AB51" s="42"/>
      <c r="AC51" s="42"/>
      <c r="AD51" s="42"/>
      <c r="AE51" s="42"/>
      <c r="AF51" s="25"/>
      <c r="AG51" s="25" t="s">
        <v>59</v>
      </c>
      <c r="AH51" s="26" t="s">
        <v>166</v>
      </c>
      <c r="AI51" s="26"/>
      <c r="AJ51" s="31" t="s">
        <v>144</v>
      </c>
      <c r="AK51" s="31" t="s">
        <v>169</v>
      </c>
      <c r="AL51" s="47"/>
    </row>
    <row r="52" spans="1:38" ht="3.75" customHeight="1">
      <c r="A52" s="3"/>
      <c r="B52" s="3"/>
      <c r="C52" s="3"/>
      <c r="D52" s="3"/>
      <c r="E52" s="3"/>
      <c r="F52" s="12"/>
      <c r="G52" s="15"/>
      <c r="H52" s="15"/>
      <c r="I52" s="15"/>
      <c r="J52" s="42"/>
      <c r="K52" s="42"/>
      <c r="L52" s="42"/>
      <c r="M52" s="42"/>
      <c r="N52" s="42"/>
      <c r="O52" s="42"/>
      <c r="P52" s="42"/>
      <c r="Q52" s="42"/>
      <c r="R52" s="42"/>
      <c r="S52" s="42"/>
      <c r="T52" s="42"/>
      <c r="U52" s="42"/>
      <c r="V52" s="42"/>
      <c r="W52" s="42"/>
      <c r="X52" s="42"/>
      <c r="Y52" s="42"/>
      <c r="Z52" s="42"/>
      <c r="AA52" s="42"/>
      <c r="AB52" s="42"/>
      <c r="AC52" s="42"/>
      <c r="AD52" s="42"/>
      <c r="AE52" s="42"/>
      <c r="AF52" s="25"/>
      <c r="AG52" s="25"/>
      <c r="AH52" s="26"/>
      <c r="AI52" s="26"/>
      <c r="AJ52" s="31" t="s">
        <v>35</v>
      </c>
      <c r="AK52" s="31" t="s">
        <v>159</v>
      </c>
      <c r="AL52" s="47"/>
    </row>
    <row r="53" spans="1:38" ht="14.25" customHeight="1">
      <c r="B53" s="88" t="s">
        <v>41</v>
      </c>
      <c r="C53" s="88"/>
      <c r="D53" s="88"/>
      <c r="E53" s="88"/>
      <c r="F53" s="88"/>
      <c r="G53" s="88"/>
      <c r="H53" s="88"/>
      <c r="I53" s="88"/>
      <c r="J53" s="88"/>
      <c r="K53" s="88"/>
      <c r="L53" s="88"/>
      <c r="M53" s="88"/>
      <c r="N53" s="88"/>
      <c r="O53" s="88"/>
      <c r="P53" s="88"/>
      <c r="Q53" s="88"/>
      <c r="R53" s="88"/>
      <c r="S53" s="88"/>
      <c r="T53" s="88"/>
      <c r="U53" s="88"/>
      <c r="V53" s="88"/>
      <c r="W53" s="88"/>
      <c r="X53" s="88"/>
      <c r="Y53" s="88"/>
      <c r="Z53" s="88"/>
      <c r="AA53" s="2"/>
      <c r="AB53" s="2"/>
      <c r="AC53" s="2"/>
      <c r="AD53" s="2"/>
      <c r="AE53" s="2"/>
      <c r="AF53" s="25"/>
      <c r="AG53" s="45"/>
      <c r="AH53" s="45"/>
      <c r="AI53" s="26"/>
      <c r="AJ53" s="31" t="s">
        <v>37</v>
      </c>
      <c r="AK53" s="31" t="s">
        <v>160</v>
      </c>
      <c r="AL53" s="47"/>
    </row>
    <row r="54" spans="1:38" ht="7.5" customHeight="1">
      <c r="A54" s="35"/>
      <c r="B54" s="35"/>
      <c r="C54" s="35"/>
      <c r="D54" s="35"/>
      <c r="E54" s="35"/>
      <c r="F54" s="35"/>
      <c r="G54" s="35"/>
      <c r="H54" s="35"/>
      <c r="I54" s="35"/>
      <c r="J54" s="35"/>
      <c r="K54" s="35"/>
      <c r="L54" s="35"/>
      <c r="M54" s="35"/>
      <c r="N54" s="35"/>
      <c r="O54" s="35"/>
      <c r="P54" s="35"/>
      <c r="Q54" s="35"/>
      <c r="R54" s="35"/>
      <c r="S54" s="35"/>
      <c r="T54" s="35"/>
      <c r="U54" s="35"/>
      <c r="V54" s="35"/>
      <c r="W54" s="35"/>
      <c r="X54" s="2"/>
      <c r="Y54" s="2"/>
      <c r="Z54" s="2"/>
      <c r="AA54" s="2"/>
      <c r="AB54" s="2"/>
      <c r="AC54" s="2"/>
      <c r="AD54" s="2"/>
      <c r="AE54" s="2"/>
      <c r="AF54" s="25"/>
      <c r="AG54" s="45"/>
      <c r="AH54" s="45"/>
      <c r="AI54" s="26"/>
      <c r="AJ54" s="31" t="s">
        <v>38</v>
      </c>
      <c r="AK54" s="25" t="s">
        <v>161</v>
      </c>
      <c r="AL54" s="47"/>
    </row>
    <row r="55" spans="1:38" ht="12.75" customHeight="1">
      <c r="A55" s="89" t="s">
        <v>23</v>
      </c>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45"/>
      <c r="AH55" s="45"/>
      <c r="AI55" s="26"/>
      <c r="AJ55" s="25" t="s">
        <v>78</v>
      </c>
      <c r="AK55" s="31" t="s">
        <v>162</v>
      </c>
      <c r="AL55" s="47"/>
    </row>
    <row r="56" spans="1:38" ht="7.5" customHeight="1">
      <c r="A56" s="3"/>
      <c r="B56" s="3"/>
      <c r="C56" s="3"/>
      <c r="D56" s="3"/>
      <c r="E56" s="3"/>
      <c r="F56" s="3"/>
      <c r="G56" s="3"/>
      <c r="H56" s="3"/>
      <c r="I56" s="3"/>
      <c r="J56" s="3"/>
      <c r="K56" s="3"/>
      <c r="L56" s="3"/>
      <c r="M56" s="3"/>
      <c r="N56" s="3"/>
      <c r="O56" s="3"/>
      <c r="P56" s="3"/>
      <c r="Q56" s="11"/>
      <c r="R56" s="3"/>
      <c r="S56" s="3"/>
      <c r="T56" s="11"/>
      <c r="U56" s="3"/>
      <c r="V56" s="3"/>
      <c r="W56" s="3"/>
      <c r="X56" s="3"/>
      <c r="Y56" s="3"/>
      <c r="Z56" s="3"/>
      <c r="AA56" s="3"/>
      <c r="AB56" s="3"/>
      <c r="AC56" s="3"/>
      <c r="AD56" s="3"/>
      <c r="AE56" s="3"/>
      <c r="AF56" s="31"/>
      <c r="AG56" s="45"/>
      <c r="AH56" s="45"/>
      <c r="AI56" s="26"/>
      <c r="AJ56" s="25" t="s">
        <v>79</v>
      </c>
      <c r="AK56" s="31" t="s">
        <v>163</v>
      </c>
      <c r="AL56" s="47"/>
    </row>
    <row r="57" spans="1:38" ht="14.25" customHeight="1">
      <c r="B57" s="55" t="s">
        <v>154</v>
      </c>
      <c r="C57" s="55"/>
      <c r="D57" s="55"/>
      <c r="E57" s="55"/>
      <c r="F57" s="55"/>
      <c r="G57" s="55"/>
      <c r="H57" s="55"/>
      <c r="I57" s="55"/>
      <c r="J57" s="55"/>
      <c r="K57" s="55"/>
      <c r="L57" s="55"/>
      <c r="M57" s="55"/>
      <c r="N57" s="55"/>
      <c r="W57" s="100" t="s">
        <v>176</v>
      </c>
      <c r="X57" s="100"/>
      <c r="Y57" s="100"/>
      <c r="Z57" s="100"/>
      <c r="AA57" s="100"/>
      <c r="AB57" s="100"/>
      <c r="AC57" s="100"/>
      <c r="AD57" s="100"/>
      <c r="AE57" s="3"/>
      <c r="AF57" s="31"/>
      <c r="AG57" s="45"/>
      <c r="AH57" s="45"/>
      <c r="AI57" s="26"/>
      <c r="AJ57" s="25" t="s">
        <v>80</v>
      </c>
      <c r="AL57" s="47"/>
    </row>
    <row r="58" spans="1:38" ht="3.75" customHeight="1">
      <c r="Z58" s="3"/>
      <c r="AA58" s="3"/>
      <c r="AB58" s="3"/>
      <c r="AC58" s="3"/>
      <c r="AD58" s="3"/>
      <c r="AE58" s="3"/>
      <c r="AF58" s="31"/>
      <c r="AG58" s="45"/>
      <c r="AH58" s="45"/>
      <c r="AI58" s="26"/>
      <c r="AJ58" s="31" t="s">
        <v>40</v>
      </c>
      <c r="AL58" s="47"/>
    </row>
    <row r="59" spans="1:38" ht="14.25" customHeight="1">
      <c r="B59" s="88" t="s">
        <v>124</v>
      </c>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51"/>
      <c r="AC59" s="48"/>
      <c r="AD59" s="51"/>
      <c r="AE59" s="3"/>
      <c r="AF59" s="31"/>
      <c r="AG59" s="45"/>
      <c r="AH59" s="31"/>
      <c r="AI59" s="26"/>
      <c r="AJ59" s="31" t="s">
        <v>62</v>
      </c>
      <c r="AL59" s="47"/>
    </row>
    <row r="60" spans="1:38" ht="7.5" customHeight="1">
      <c r="A60" s="3"/>
      <c r="B60" s="11"/>
      <c r="C60" s="11"/>
      <c r="D60" s="11"/>
      <c r="E60" s="10"/>
      <c r="F60" s="11"/>
      <c r="G60" s="10"/>
      <c r="H60" s="11"/>
      <c r="I60" s="11"/>
      <c r="J60" s="11"/>
      <c r="K60" s="3"/>
      <c r="L60" s="3"/>
      <c r="M60" s="3"/>
      <c r="N60" s="3"/>
      <c r="O60" s="3"/>
      <c r="P60" s="3"/>
      <c r="Q60" s="3"/>
      <c r="R60" s="3"/>
      <c r="S60" s="3"/>
      <c r="T60" s="3"/>
      <c r="U60" s="3"/>
      <c r="V60" s="3"/>
      <c r="W60" s="3"/>
      <c r="X60" s="3"/>
      <c r="Y60" s="3"/>
      <c r="Z60" s="3"/>
      <c r="AA60" s="3"/>
      <c r="AB60" s="3"/>
      <c r="AC60" s="3"/>
      <c r="AD60" s="3"/>
      <c r="AE60" s="3"/>
      <c r="AF60" s="31"/>
      <c r="AG60" s="45"/>
      <c r="AH60" s="31" t="s">
        <v>24</v>
      </c>
      <c r="AI60" s="26"/>
      <c r="AJ60" s="31" t="s">
        <v>145</v>
      </c>
      <c r="AK60" s="31"/>
      <c r="AL60" s="47"/>
    </row>
    <row r="61" spans="1:38" ht="12.75" customHeight="1">
      <c r="A61" s="89" t="s">
        <v>65</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45"/>
      <c r="AH61" s="31" t="s">
        <v>25</v>
      </c>
      <c r="AI61" s="26"/>
      <c r="AJ61" s="31" t="s">
        <v>146</v>
      </c>
      <c r="AK61" s="31"/>
      <c r="AL61" s="47"/>
    </row>
    <row r="62" spans="1:38" ht="7.5" customHeight="1">
      <c r="A62" s="11"/>
      <c r="B62" s="11"/>
      <c r="C62" s="11"/>
      <c r="D62" s="11"/>
      <c r="E62" s="11"/>
      <c r="F62" s="11"/>
      <c r="G62" s="11"/>
      <c r="H62" s="11"/>
      <c r="J62" s="6"/>
      <c r="K62" s="106" t="s">
        <v>135</v>
      </c>
      <c r="L62" s="95" t="s">
        <v>136</v>
      </c>
      <c r="M62" s="11"/>
      <c r="N62" s="11"/>
      <c r="O62" s="11"/>
      <c r="P62" s="10"/>
      <c r="T62" s="97" t="s">
        <v>173</v>
      </c>
      <c r="V62" s="56"/>
      <c r="W62" s="56"/>
      <c r="X62" s="56"/>
      <c r="Y62" s="56"/>
      <c r="Z62" s="56"/>
      <c r="AA62" s="56"/>
      <c r="AB62" s="56"/>
      <c r="AC62" s="56"/>
      <c r="AE62" s="97" t="s">
        <v>173</v>
      </c>
      <c r="AF62" s="31"/>
      <c r="AG62" s="45"/>
      <c r="AH62" s="31"/>
      <c r="AI62" s="26"/>
      <c r="AJ62" s="31" t="s">
        <v>36</v>
      </c>
      <c r="AK62" s="31"/>
      <c r="AL62" s="47"/>
    </row>
    <row r="63" spans="1:38" ht="29.25" customHeight="1">
      <c r="B63" s="86" t="s">
        <v>26</v>
      </c>
      <c r="C63" s="86"/>
      <c r="D63" s="86"/>
      <c r="E63" s="86"/>
      <c r="F63" s="86"/>
      <c r="G63" s="86"/>
      <c r="H63" s="86"/>
      <c r="I63" s="86"/>
      <c r="K63" s="106"/>
      <c r="L63" s="96"/>
      <c r="M63" s="86" t="s">
        <v>27</v>
      </c>
      <c r="N63" s="86"/>
      <c r="O63" s="86"/>
      <c r="P63" s="86"/>
      <c r="Q63" s="86"/>
      <c r="R63" s="86"/>
      <c r="S63" s="86"/>
      <c r="T63" s="98"/>
      <c r="U63" s="86" t="s">
        <v>44</v>
      </c>
      <c r="V63" s="86"/>
      <c r="W63" s="86"/>
      <c r="X63" s="86"/>
      <c r="Y63" s="86"/>
      <c r="Z63" s="86"/>
      <c r="AA63" s="86"/>
      <c r="AB63" s="86"/>
      <c r="AC63" s="86"/>
      <c r="AD63" s="86"/>
      <c r="AE63" s="97"/>
      <c r="AF63" s="31"/>
      <c r="AG63" s="45"/>
      <c r="AH63" s="31"/>
      <c r="AI63" s="26"/>
      <c r="AJ63" s="31" t="s">
        <v>147</v>
      </c>
      <c r="AL63" s="47"/>
    </row>
    <row r="64" spans="1:38" ht="3.75" hidden="1" customHeight="1">
      <c r="A64" s="10"/>
      <c r="B64" s="10"/>
      <c r="C64" s="10"/>
      <c r="D64" s="11"/>
      <c r="E64" s="10"/>
      <c r="F64" s="3"/>
      <c r="G64" s="3"/>
      <c r="H64" s="3"/>
      <c r="J64" s="6"/>
      <c r="K64" s="106"/>
      <c r="L64" s="3"/>
      <c r="M64" s="3"/>
      <c r="N64" s="3"/>
      <c r="O64" s="3"/>
      <c r="P64" s="3"/>
      <c r="Q64" s="3"/>
      <c r="R64" s="3"/>
      <c r="S64" s="3"/>
      <c r="T64" s="3"/>
      <c r="U64" s="3"/>
      <c r="V64" s="3"/>
      <c r="W64" s="3"/>
      <c r="X64" s="3"/>
      <c r="Y64" s="3"/>
      <c r="Z64" s="3"/>
      <c r="AA64" s="3"/>
      <c r="AB64" s="3"/>
      <c r="AC64" s="3"/>
      <c r="AE64" s="97"/>
      <c r="AF64" s="31"/>
      <c r="AH64" s="31" t="s">
        <v>21</v>
      </c>
      <c r="AI64" s="26"/>
      <c r="AK64" s="26"/>
    </row>
    <row r="65" spans="1:38" ht="11.25" hidden="1" customHeight="1">
      <c r="I65" s="3"/>
      <c r="J65" s="3"/>
      <c r="K65" s="3"/>
      <c r="L65" s="3"/>
      <c r="M65" s="3"/>
      <c r="N65" s="3"/>
      <c r="O65" s="3"/>
      <c r="P65" s="3"/>
      <c r="Q65" s="3"/>
      <c r="R65" s="3"/>
      <c r="S65" s="3"/>
      <c r="T65" s="3"/>
      <c r="U65" s="3"/>
      <c r="V65" s="3"/>
      <c r="W65" s="3"/>
      <c r="X65" s="3"/>
      <c r="Y65" s="3"/>
      <c r="Z65" s="3"/>
      <c r="AA65" s="3"/>
      <c r="AB65" s="3"/>
      <c r="AC65" s="3"/>
      <c r="AD65" s="3"/>
      <c r="AE65" s="3"/>
      <c r="AF65" s="31"/>
      <c r="AH65" s="31" t="s">
        <v>34</v>
      </c>
      <c r="AI65" s="26"/>
      <c r="AJ65" s="26"/>
      <c r="AK65" s="26"/>
    </row>
    <row r="66" spans="1:38" ht="3.75" hidden="1" customHeight="1">
      <c r="A66" s="7"/>
      <c r="B66" s="7"/>
      <c r="C66" s="20"/>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1"/>
      <c r="AH66" s="31"/>
      <c r="AI66" s="26"/>
      <c r="AJ66" s="26"/>
      <c r="AK66" s="26"/>
    </row>
    <row r="67" spans="1:38" ht="11.25" hidden="1" customHeight="1">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3"/>
      <c r="AB67" s="3"/>
      <c r="AC67" s="3"/>
      <c r="AD67" s="3"/>
      <c r="AE67" s="3"/>
      <c r="AF67" s="31"/>
      <c r="AH67" s="31"/>
      <c r="AI67" s="26"/>
      <c r="AJ67" s="25" t="s">
        <v>63</v>
      </c>
      <c r="AK67" s="26"/>
    </row>
    <row r="68" spans="1:38" ht="5.25" hidden="1" customHeight="1">
      <c r="A68" s="9"/>
      <c r="B68" s="9"/>
      <c r="C68" s="21"/>
      <c r="D68" s="9"/>
      <c r="E68" s="9"/>
      <c r="F68" s="9"/>
      <c r="G68" s="9"/>
      <c r="H68" s="9"/>
      <c r="L68" s="3"/>
      <c r="M68" s="3"/>
      <c r="N68" s="3"/>
      <c r="O68" s="3"/>
      <c r="R68" s="3"/>
      <c r="S68" s="3"/>
      <c r="T68" s="3"/>
      <c r="U68" s="3"/>
      <c r="V68" s="3"/>
      <c r="W68" s="3"/>
      <c r="X68" s="3"/>
      <c r="Y68" s="3"/>
      <c r="Z68" s="3"/>
      <c r="AB68" s="3"/>
      <c r="AC68" s="3"/>
      <c r="AD68" s="3"/>
      <c r="AE68" s="3"/>
      <c r="AF68" s="31"/>
      <c r="AG68" s="31"/>
      <c r="AH68" s="31"/>
      <c r="AI68" s="26"/>
      <c r="AK68" s="26"/>
    </row>
    <row r="69" spans="1:38" ht="11.25" customHeight="1">
      <c r="AC69" s="3"/>
      <c r="AD69" s="3"/>
      <c r="AE69" s="3"/>
      <c r="AH69" s="65" t="s">
        <v>68</v>
      </c>
      <c r="AI69" s="65"/>
      <c r="AJ69" s="65"/>
      <c r="AK69" s="65"/>
      <c r="AL69" s="65"/>
    </row>
    <row r="70" spans="1:38" ht="11.25" customHeight="1">
      <c r="A70" s="6"/>
      <c r="B70" s="6"/>
      <c r="C70" s="6"/>
      <c r="D70" s="6"/>
      <c r="E70" s="6"/>
      <c r="F70" s="6"/>
      <c r="L70" s="3"/>
      <c r="M70" s="3"/>
      <c r="N70" s="3"/>
      <c r="O70" s="3"/>
      <c r="R70" s="3"/>
      <c r="S70" s="3"/>
      <c r="T70" s="3"/>
      <c r="U70" s="3"/>
      <c r="V70" s="3"/>
      <c r="W70" s="3"/>
      <c r="X70" s="3"/>
      <c r="Y70" s="3"/>
      <c r="Z70" s="3"/>
      <c r="AB70" s="49"/>
      <c r="AC70" s="3"/>
      <c r="AD70" s="3"/>
      <c r="AE70" s="3"/>
      <c r="AH70" s="31"/>
      <c r="AI70" s="31"/>
      <c r="AJ70" s="31"/>
      <c r="AK70" s="26"/>
      <c r="AL70"/>
    </row>
    <row r="71" spans="1:38" ht="11.25" customHeight="1">
      <c r="J71" s="43"/>
      <c r="AB71" s="49"/>
      <c r="AC71" s="3"/>
      <c r="AD71" s="3"/>
      <c r="AE71" s="3"/>
      <c r="AH71" s="31" t="str">
        <f>IF(AJ27=2,"",IF(AJ27=3,"Inlet Air Temp",IF(AJ27=4,"Injection Oil Temp",IF(AJ27=5,"Injection Oil Temp",IF(AJ27=6,"Inlet Water Temp")))))</f>
        <v>Inlet Air Temp</v>
      </c>
      <c r="AI71" s="31"/>
      <c r="AJ71" s="31" t="str">
        <f>IF(AJ27=2,"",IF(AJ27=3,"Inlet Air PSI",IF(AJ27=4,"Oil Injection Element 1 PSI",IF(AJ27=5,"Oil Injection Element 1 PSI",IF(AJ27=6,"Line/System PSI")))))</f>
        <v>Inlet Air PSI</v>
      </c>
      <c r="AK71" s="31" t="str">
        <f>IF(AJ27=2,"",IF(AJ27=3,"1st Stage Vibration (Cable, Probe, Xmtr)",IF(AJ27=4,"Motor Inboard Bearing Vibration (Xmtr Only)",IF(AJ27=5,"Motor Inborad bearing Vibration (Xmtr Only)",IF(AJ27=6,"Motor Inboard Bearing Vibration (Xmtr Only)")))))</f>
        <v>1st Stage Vibration (Cable, Probe, Xmtr)</v>
      </c>
      <c r="AL71" s="26"/>
    </row>
    <row r="72" spans="1:38" ht="11.25" customHeight="1">
      <c r="A72" s="6"/>
      <c r="B72" s="6"/>
      <c r="C72" s="6"/>
      <c r="D72" s="6"/>
      <c r="E72" s="6"/>
      <c r="F72" s="6"/>
      <c r="G72" s="6"/>
      <c r="H72" s="6"/>
      <c r="I72" s="6"/>
      <c r="J72" s="6"/>
      <c r="K72" s="6"/>
      <c r="L72" s="3"/>
      <c r="M72" s="3"/>
      <c r="N72" s="3"/>
      <c r="O72" s="3"/>
      <c r="P72" s="3"/>
      <c r="Q72" s="3"/>
      <c r="R72" s="3"/>
      <c r="S72" s="3"/>
      <c r="T72" s="3"/>
      <c r="U72" s="3"/>
      <c r="V72" s="3"/>
      <c r="W72" s="3"/>
      <c r="X72" s="3"/>
      <c r="Y72" s="3"/>
      <c r="Z72" s="3"/>
      <c r="AA72" s="3"/>
      <c r="AB72" s="3"/>
      <c r="AC72" s="3"/>
      <c r="AD72" s="3"/>
      <c r="AE72" s="3"/>
      <c r="AH72" s="31" t="str">
        <f>IF(AJ27=2,"",IF(Num=3,"1st Stage Discharge Air Temp",IF(AJ27=4,"Inner Stage Temp",IF(AJ27=5,"Inner Stage Temp",IF(AJ27=6,"Discharge Air Temp")))))</f>
        <v>1st Stage Discharge Air Temp</v>
      </c>
      <c r="AI72" s="31"/>
      <c r="AJ72" s="31" t="str">
        <f>IF(AJ27=2,"",IF(AJ27=3,"1st Stage Air PSI",IF(AJ27=4,"Oil Injection Element 2 PSI",IF(AJ27=5,"Oil Injection Element 2 PSI",IF(AJ27=6,"Frame Oil PSI")))))</f>
        <v>1st Stage Air PSI</v>
      </c>
      <c r="AK72" s="31" t="str">
        <f>IF(AJ27=2,"",IF(AJ27=3,"1st Stage Vibration (Xmtr Only)",IF(AJ27=4,"Motor Outboard Bearing Vibration (Xmtr Only)",IF(AJ27=5,"Motor Outboard Bearing Vibration (Xmtr Only)",IF(AJ27=6,"Motro Outboard Bearing Vibration (Xmtr Only)")))))</f>
        <v>1st Stage Vibration (Xmtr Only)</v>
      </c>
      <c r="AL72" s="26"/>
    </row>
    <row r="73" spans="1:38" ht="11.25" customHeight="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H73" s="31" t="str">
        <f>IF(AJ27=2,"",IF(Num=3,"2nd Stage Inlet Air Temp",IF(AJ27=4,"Discharge Temp",IF(AJ27=5,"Discharge Temp",IF(AJ27=6,"Outlet Water Temp")))))</f>
        <v>2nd Stage Inlet Air Temp</v>
      </c>
      <c r="AI73" s="31"/>
      <c r="AJ73" s="31" t="str">
        <f>IF(AJ27=2,"",IF(AJ27=3,"2nd Stage Air PSI",IF(AJ27=4,"DP Discharge PSI Oil Seperator 1",IF(AJ27=5,"DP Discharge PSI Oil Seperator 1",IF(AJ27=6,"Inner Cooler Water PSI")))))</f>
        <v>2nd Stage Air PSI</v>
      </c>
      <c r="AK73" s="31" t="str">
        <f>IF(AJ27=2,"",IF(AJ27=3,"2nd Stage Vibration (Cable, Probe, Xmtr)",IF(AJ27=4,"",IF(AJ27=5,"",IF(AJ27=6,"")))))</f>
        <v>2nd Stage Vibration (Cable, Probe, Xmtr)</v>
      </c>
      <c r="AL73" s="26"/>
    </row>
    <row r="74" spans="1:38" ht="11.25" customHeight="1">
      <c r="A74" s="3"/>
      <c r="B74" s="3"/>
      <c r="C74" s="3"/>
      <c r="D74" s="3"/>
      <c r="E74" s="3"/>
      <c r="G74" s="3"/>
      <c r="H74" s="3"/>
      <c r="I74" s="3"/>
      <c r="J74" s="3"/>
      <c r="K74" s="3"/>
      <c r="L74" s="3"/>
      <c r="M74" s="3"/>
      <c r="N74" s="3"/>
      <c r="O74" s="3"/>
      <c r="P74" s="3"/>
      <c r="Q74" s="3"/>
      <c r="R74" s="3"/>
      <c r="S74" s="3"/>
      <c r="T74" s="3"/>
      <c r="U74" s="3"/>
      <c r="V74" s="3"/>
      <c r="W74" s="3"/>
      <c r="X74" s="3"/>
      <c r="Y74" s="3"/>
      <c r="Z74" s="3"/>
      <c r="AA74" s="3"/>
      <c r="AB74" s="3"/>
      <c r="AC74" s="3"/>
      <c r="AD74" s="3"/>
      <c r="AE74" s="3"/>
      <c r="AH74" s="31" t="str">
        <f>IF(AJ27=2,"",IF(Num=3,"2nd Stage Discharge Air Temp",IF(AJ27=4,"Air Cooler Temp",IF(AJ27=5,"Air Cooler Temp",IF(AJ27=6,"Inner Cooler Water Temp")))))</f>
        <v>2nd Stage Discharge Air Temp</v>
      </c>
      <c r="AI74" s="31"/>
      <c r="AJ74" s="31" t="str">
        <f>IF(AJ27=2,"",IF(AJ27=3,"3rd Stage Air PSI",IF(AJ27=4,"DP Discharge PSI Oil Seperator 2",IF(AJ27=5,"DP Discharge PSI Oil Seperator 2",IF(AJ27=6,"")))))</f>
        <v>3rd Stage Air PSI</v>
      </c>
      <c r="AK74" s="31" t="str">
        <f>IF(AJ27=2,"",IF(AJ27=3,"2nd Stage Vibration (Xmtr Only)",IF(AJ27=4,"",IF(AJ27=5,"",IF(AJ27=6,"")))))</f>
        <v>2nd Stage Vibration (Xmtr Only)</v>
      </c>
      <c r="AL74" s="26"/>
    </row>
    <row r="75" spans="1:38" ht="11.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H75" s="31" t="str">
        <f>IF(AJ27=2,"",IF(Num=3,"3rd Stage Inlet Air Temp",IF(AJ27=4,"1st Stage Discharge Temp",IF(AJ27=5,"1st Stage Discharge Temp",IF(AJ27=6,"")))))</f>
        <v>3rd Stage Inlet Air Temp</v>
      </c>
      <c r="AI75" s="31"/>
      <c r="AJ75" s="31" t="str">
        <f>IF(AJ27=2,"",IF(AJ27=3,"4th Stage Air PSI",IF(AJ27=4,"Bearing Oil PSI",IF(AJ27=5,"Bearing Oil PSI",IF(AJ27=6,"")))))</f>
        <v>4th Stage Air PSI</v>
      </c>
      <c r="AK75" s="31" t="str">
        <f>IF(AJ27=2,"",IF(AJ27=3,"3rd Stage Vibration (Cable, Probe, Xmtr)",IF(AJ27=4,"",IF(AJ27=5,"",IF(AJ27=6,"")))))</f>
        <v>3rd Stage Vibration (Cable, Probe, Xmtr)</v>
      </c>
      <c r="AL75" s="26"/>
    </row>
    <row r="76" spans="1:38"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H76" s="31" t="str">
        <f>IF(AJ27=2,"",IF(Num=3,"3rd Stage Discharge Air Temp",IF(AJ27=4,"2nd Stage Inlet Temp",IF(AJ27=5,"2nd Stage Inlet Temp",IF(AJ27=6,"")))))</f>
        <v>3rd Stage Discharge Air Temp</v>
      </c>
      <c r="AI76" s="31"/>
      <c r="AJ76" s="31" t="str">
        <f>IF(AJ27=2,"",IF(AJ27=3,"5th Stage Air PSI",IF(AJ27=4,"Pre-filter Oil PSI",IF(AJ27=5,"Pre-filter Oil PSI",IF(AJ27=6,"")))))</f>
        <v>5th Stage Air PSI</v>
      </c>
      <c r="AK76" s="31" t="str">
        <f>IF(AJ27=2,"",IF(AJ27=3,"3rd Stage Vibration (Xmtr Only)",IF(AJ27=4,"",IF(AJ27=5,"",IF(AJ27=6,"")))))</f>
        <v>3rd Stage Vibration (Xmtr Only)</v>
      </c>
      <c r="AL76" s="26"/>
    </row>
    <row r="77" spans="1:38" ht="11.25" customHeight="1">
      <c r="A77" s="3"/>
      <c r="B77" s="3"/>
      <c r="C77" s="3"/>
      <c r="D77" s="3"/>
      <c r="E77" s="3"/>
      <c r="F77" s="11"/>
      <c r="G77" s="3"/>
      <c r="H77" s="3"/>
      <c r="I77" s="3"/>
      <c r="J77" s="3"/>
      <c r="K77" s="3"/>
      <c r="L77" s="3"/>
      <c r="M77" s="3"/>
      <c r="N77" s="3"/>
      <c r="O77" s="3"/>
      <c r="P77" s="3"/>
      <c r="Q77" s="3"/>
      <c r="R77" s="3"/>
      <c r="S77" s="3"/>
      <c r="T77" s="3"/>
      <c r="U77" s="3"/>
      <c r="V77" s="3"/>
      <c r="W77" s="3"/>
      <c r="X77" s="3"/>
      <c r="Y77" s="3"/>
      <c r="Z77" s="3"/>
      <c r="AA77" s="3"/>
      <c r="AB77" s="3"/>
      <c r="AC77" s="3"/>
      <c r="AD77" s="3"/>
      <c r="AE77" s="3"/>
      <c r="AH77" s="31" t="str">
        <f>IF(AJ27=2,"",IF(Num=3,"4th Stage Inlet Air Temp",IF(AJ27=4,"2nd Stage Discharge Temp",IF(AJ27=5,"2nd Stage Discharge Temp",IF(AJ27=6,"")))))</f>
        <v>4th Stage Inlet Air Temp</v>
      </c>
      <c r="AI77" s="31"/>
      <c r="AJ77" s="31" t="str">
        <f>IF(AJ27=2,"",IF(AJ27=3,"Discharge Air PSI",IF(AJ27=4,"Oil Filter Inlet PSI",IF(AJ27=5,"Oil Filter Inlet PSI",IF(AJ27=6,"")))))</f>
        <v>Discharge Air PSI</v>
      </c>
      <c r="AK77" s="31" t="str">
        <f>IF(AJ27=2,"",IF(AJ27=3,"4th Stage Vibration (Cable, Probe, Xmtr)",IF(AJ27=4,"",IF(AJ27=5,"",IF(AJ27=6,"")))))</f>
        <v>4th Stage Vibration (Cable, Probe, Xmtr)</v>
      </c>
      <c r="AL77" s="26"/>
    </row>
    <row r="78" spans="1:38" ht="11.25" customHeight="1">
      <c r="A78" s="6"/>
      <c r="B78" s="6"/>
      <c r="C78" s="6"/>
      <c r="D78" s="6"/>
      <c r="E78" s="6"/>
      <c r="F78" s="6"/>
      <c r="G78" s="6"/>
      <c r="H78" s="6"/>
      <c r="I78" s="6"/>
      <c r="J78" s="6"/>
      <c r="K78" s="3"/>
      <c r="L78" s="3"/>
      <c r="M78" s="3"/>
      <c r="N78" s="3"/>
      <c r="O78" s="3"/>
      <c r="P78" s="3"/>
      <c r="Q78" s="3"/>
      <c r="R78" s="3"/>
      <c r="S78" s="3"/>
      <c r="T78" s="3"/>
      <c r="U78" s="3"/>
      <c r="V78" s="3"/>
      <c r="W78" s="3"/>
      <c r="X78" s="3"/>
      <c r="Y78" s="3"/>
      <c r="Z78" s="3"/>
      <c r="AA78" s="3"/>
      <c r="AB78" s="3"/>
      <c r="AC78" s="3"/>
      <c r="AD78" s="3"/>
      <c r="AE78" s="3"/>
      <c r="AH78" s="31" t="str">
        <f>IF(AJ27=2,"",IF(Num=3,"4th Stage Discharge Air Temp",IF(AJ27=4,"Element 1 Outlet Temp",IF(AJ27=5,"Element 1 Outlet Temp",IF(AJ27=6,"")))))</f>
        <v>4th Stage Discharge Air Temp</v>
      </c>
      <c r="AI78" s="31"/>
      <c r="AJ78" s="31" t="str">
        <f>IF(AJ27=2,"",IF(AJ27=3,"System Air PSI",IF(AJ27=4,"Inlet Air Filter DP",IF(AJ27=5,"Inlet Air Filter DP",IF(AJ27=6,"",)))))</f>
        <v>System Air PSI</v>
      </c>
      <c r="AK78" s="31" t="str">
        <f>IF(AJ27=2,"",IF(AJ27=3,"4th Stage Vibration (Xmtr Only)",IF(AJ27=4,"",IF(AJ27=5,"",IF(AJ27=6,"")))))</f>
        <v>4th Stage Vibration (Xmtr Only)</v>
      </c>
      <c r="AL78" s="26"/>
    </row>
    <row r="79" spans="1:38" ht="11.25" customHeight="1">
      <c r="A79" s="6"/>
      <c r="B79" s="6"/>
      <c r="C79" s="6"/>
      <c r="D79" s="6"/>
      <c r="E79" s="6"/>
      <c r="F79" s="6"/>
      <c r="G79" s="6"/>
      <c r="H79" s="6"/>
      <c r="I79" s="6"/>
      <c r="J79" s="6"/>
      <c r="S79" s="3"/>
      <c r="U79" s="87" t="s">
        <v>45</v>
      </c>
      <c r="V79" s="87"/>
      <c r="W79" s="87"/>
      <c r="X79" s="87"/>
      <c r="Y79" s="87"/>
      <c r="Z79" s="87"/>
      <c r="AA79" s="87"/>
      <c r="AB79" s="87"/>
      <c r="AC79" s="87"/>
      <c r="AD79" s="87"/>
      <c r="AE79" s="3"/>
      <c r="AH79" s="31" t="str">
        <f>IF(AJ27=2,"",IF(Num=3,"5th Stage Inlet Air Temp",IF(AJ27=4,"Element 2 Inlet Temp",IF(AJ27=5,"Element 2 Inlet Temp",IF(AJ27=6,"")))))</f>
        <v>5th Stage Inlet Air Temp</v>
      </c>
      <c r="AI79" s="31"/>
      <c r="AJ79" s="31" t="str">
        <f>IF(AJ27=2,"",IF(AJ27=3,"Oil Post-filter PSI",IF(AJ27=4,"2nd Stage Inlet Air PSI",IF(AJ27=5,"2nd Stage Inlet Air PSI",IF(AJ27=6,"")))))</f>
        <v>Oil Post-filter PSI</v>
      </c>
      <c r="AK79" s="31" t="str">
        <f>IF(AJ27=2,"",IF(AJ27=3,"5th Stage Vibration (Cable, Probe, Xmtr)",IF(AJ27=4,"",IF(AJ27=5,"",IF(AJ27=6,"")))))</f>
        <v>5th Stage Vibration (Cable, Probe, Xmtr)</v>
      </c>
      <c r="AL79" s="26"/>
    </row>
    <row r="80" spans="1:38" ht="11.25" customHeight="1">
      <c r="A80" s="3"/>
      <c r="B80" s="3"/>
      <c r="C80" s="3"/>
      <c r="D80" s="3"/>
      <c r="E80" s="3"/>
      <c r="F80" s="3"/>
      <c r="G80" s="3"/>
      <c r="H80" s="3"/>
      <c r="J80" s="43"/>
      <c r="K80" s="37"/>
      <c r="P80" s="37"/>
      <c r="Q80" s="37"/>
      <c r="S80" s="37"/>
      <c r="AA80" s="3"/>
      <c r="AB80" s="3"/>
      <c r="AC80" s="3"/>
      <c r="AD80" s="3"/>
      <c r="AE80" s="3"/>
      <c r="AH80" s="31" t="str">
        <f>IF(AJ27=2,"",IF(Num=3,"Discharge Air Temp",IF(AJ27=4,"Element 2 Outlet Temp",IF(AJ27=5,"Element 2 Outlet Temp",IF(AJ27=6,"")))))</f>
        <v>Discharge Air Temp</v>
      </c>
      <c r="AI80" s="31"/>
      <c r="AJ80" s="31" t="str">
        <f>IF(AJ27=2,"",IF(AJ27=3,"Oil Pre-filter PSI",IF(AJ27=4,"2nd Stage Discharge Air PSI",IF(AJ27=5,"2nd Stage Discharge Air PSI",IF(AJ27=6,"")))))</f>
        <v>Oil Pre-filter PSI</v>
      </c>
      <c r="AK80" s="31" t="str">
        <f>IF(AJ27=2,"",IF(AJ27=3,"5th Stage Vibration (Xmtr Only)",IF(AJ27=4,"",IF(AJ27=5,"",IF(AJ27=6,"")))))</f>
        <v>5th Stage Vibration (Xmtr Only)</v>
      </c>
      <c r="AL80" s="26"/>
    </row>
    <row r="81" spans="1:38" ht="11.25" customHeight="1">
      <c r="D81" s="3"/>
      <c r="E81" s="22"/>
      <c r="F81" s="22"/>
      <c r="G81" s="22"/>
      <c r="H81" s="3"/>
      <c r="I81" s="3"/>
      <c r="J81" s="3"/>
      <c r="K81" s="3"/>
      <c r="L81" s="3"/>
      <c r="M81" s="3"/>
      <c r="N81" s="3"/>
      <c r="O81" s="3"/>
      <c r="P81" s="3"/>
      <c r="Q81" s="3"/>
      <c r="R81" s="3"/>
      <c r="S81" s="3"/>
      <c r="T81" s="3"/>
      <c r="U81" s="3"/>
      <c r="V81" s="3"/>
      <c r="W81" s="3"/>
      <c r="X81" s="3"/>
      <c r="Y81" s="3"/>
      <c r="Z81" s="3"/>
      <c r="AA81" s="3"/>
      <c r="AB81" s="3"/>
      <c r="AC81" s="3"/>
      <c r="AD81" s="3"/>
      <c r="AE81" s="3"/>
      <c r="AH81" s="31" t="str">
        <f>IF(AJ27=2,"",IF(Num=3,"Main Oil Temp",IF(AJ27=4,"Package Discharge Temp",IF(AJ27=5,"Package Discharge Temp",IF(AJ27=6,"")))))</f>
        <v>Main Oil Temp</v>
      </c>
      <c r="AI81" s="31"/>
      <c r="AJ81" s="31" t="str">
        <f>IF(AJ27=2,"",IF(AJ27=3,"Oil Bearing PSI",IF(AJ27=4,"Compressor Outlet PSI",IF(AJ27=5,"Compressor Outlet PSI",IF(AJ27=6,"")))))</f>
        <v>Oil Bearing PSI</v>
      </c>
      <c r="AK81" s="31" t="str">
        <f>IF(AJ27=2,"",IF(AJ27=3,"High Side Pinion Vibration (Cable, Probe, Xmtr)",IF(AJ27=4,"",IF(AJ27=5,"",IF(AJ27=6,"")))))</f>
        <v>High Side Pinion Vibration (Cable, Probe, Xmtr)</v>
      </c>
      <c r="AL81" s="26"/>
    </row>
    <row r="82" spans="1:38" ht="11.25" customHeight="1">
      <c r="A82" s="22"/>
      <c r="B82" s="12"/>
      <c r="C82" s="12"/>
      <c r="D82" s="12"/>
      <c r="E82" s="12"/>
      <c r="F82" s="12"/>
      <c r="G82" s="12"/>
      <c r="H82" s="12"/>
      <c r="I82" s="12"/>
      <c r="J82" s="12"/>
      <c r="K82" s="12"/>
      <c r="L82" s="12"/>
      <c r="M82" s="12"/>
      <c r="N82" s="12"/>
      <c r="O82" s="12"/>
      <c r="P82" s="12"/>
      <c r="Q82" s="12"/>
      <c r="R82" s="12"/>
      <c r="S82" s="12"/>
      <c r="T82" s="12"/>
      <c r="U82" s="12"/>
      <c r="V82" s="24"/>
      <c r="W82" s="24"/>
      <c r="X82" s="24"/>
      <c r="Y82" s="24"/>
      <c r="Z82" s="3"/>
      <c r="AA82" s="3"/>
      <c r="AB82" s="3"/>
      <c r="AC82" s="3"/>
      <c r="AD82" s="3"/>
      <c r="AE82" s="3"/>
      <c r="AH82" s="31" t="str">
        <f>IF(AJ27=2,"",IF(Num=3,"Motor Winding Temp A",IF(AJ27=4,"Dry Side Air Temp",IF(AJ27=5,"Dry Side Air Temp",IF(AJ27=6,"")))))</f>
        <v>Motor Winding Temp A</v>
      </c>
      <c r="AI82" s="31"/>
      <c r="AJ82" s="31" t="str">
        <f>IF(AJ27=2,"",IF(AJ27=3,"Cooling Water PSI",IF(AJ27=4,"Package Discharge PSI",IF(AJ27=5,"Package Discharge PSI",IF(AJ27=6,"")))))</f>
        <v>Cooling Water PSI</v>
      </c>
      <c r="AK82" s="31" t="str">
        <f>IF(AJ27=2,"",IF(AJ27=3,"High Side Pinion Vibration (Xmtr Only)",IF(AJ27=4,"",IF(AJ27=5,"",IF(AJ27=6,"")))))</f>
        <v>High Side Pinion Vibration (Xmtr Only)</v>
      </c>
      <c r="AL82" s="26"/>
    </row>
    <row r="83" spans="1:38" ht="11.25" customHeight="1">
      <c r="D83" s="24"/>
      <c r="E83" s="24"/>
      <c r="F83" s="24"/>
      <c r="G83" s="24"/>
      <c r="H83" s="24"/>
      <c r="I83" s="24"/>
      <c r="J83" s="24"/>
      <c r="K83" s="24"/>
      <c r="L83" s="24"/>
      <c r="M83" s="24"/>
      <c r="N83" s="24"/>
      <c r="O83" s="24"/>
      <c r="P83" s="24"/>
      <c r="Q83" s="24"/>
      <c r="R83" s="24"/>
      <c r="S83" s="24"/>
      <c r="T83" s="24"/>
      <c r="U83" s="3"/>
      <c r="V83" s="3"/>
      <c r="W83" s="3"/>
      <c r="X83" s="3"/>
      <c r="Y83" s="3"/>
      <c r="Z83" s="3"/>
      <c r="AA83" s="3"/>
      <c r="AB83" s="3"/>
      <c r="AC83" s="3"/>
      <c r="AD83" s="3"/>
      <c r="AE83" s="3"/>
      <c r="AH83" s="31" t="str">
        <f>IF(AJ27=2,"",IF(Num=3,"Motor Winding Temp B",IF(AJ27=4,"Compressor Outlet Temp",IF(AJ27=5,"Compressor Outlet Temp",IF(AJ27=6,"")))))</f>
        <v>Motor Winding Temp B</v>
      </c>
      <c r="AI83" s="31"/>
      <c r="AJ83" s="31" t="str">
        <f>IF(AJ27=2,"",IF(AJ27=3,"Inlet Air Filter DP",IF(AJ27=4,"Discharge Air Filter PSI",IF(AJ27=5,"Discharge Air Filter PSI",IF(AJ27=6,"")))))</f>
        <v>Inlet Air Filter DP</v>
      </c>
      <c r="AK83" s="31" t="str">
        <f>IF(AJ27=2,"",IF(AJ27=3,"Low Side Pinion Vibration (Cable, Probe, Xmtr)",IF(AJ27=4,"",IF(AJ27=5,"",IF(AJ27=6,"")))))</f>
        <v>Low Side Pinion Vibration (Cable, Probe, Xmtr)</v>
      </c>
      <c r="AL83" s="26"/>
    </row>
    <row r="84" spans="1:38" ht="7.5" customHeight="1">
      <c r="D84" s="3"/>
      <c r="H84" s="3"/>
      <c r="I84" s="3"/>
      <c r="J84" s="3"/>
      <c r="K84" s="3"/>
      <c r="L84" s="3"/>
      <c r="M84" s="3"/>
      <c r="N84" s="3"/>
      <c r="O84" s="3"/>
      <c r="P84" s="3"/>
      <c r="Q84" s="3"/>
      <c r="R84" s="3"/>
      <c r="S84" s="3"/>
      <c r="T84" s="3"/>
      <c r="U84" s="3"/>
      <c r="V84" s="3"/>
      <c r="W84" s="3"/>
      <c r="X84" s="3"/>
      <c r="Y84" s="3"/>
      <c r="Z84" s="3"/>
      <c r="AA84" s="3"/>
      <c r="AB84" s="3"/>
      <c r="AC84" s="3"/>
      <c r="AD84" s="3"/>
      <c r="AE84" s="3"/>
      <c r="AH84" s="31" t="str">
        <f>IF(AJ27=2,"",IF(Num=3,"Motor Winding Temp C",IF(AJ27=4,"Cooling Water IN Temp",IF(AJ27=5,"Cooling Water IN Temp",IF(AJ27=6,"")))))</f>
        <v>Motor Winding Temp C</v>
      </c>
      <c r="AI84" s="33"/>
      <c r="AJ84" s="31" t="str">
        <f>IF(AJ27=2,"",IF(AJ27=3,"Gearbox Vacuum",IF(AJ27=4,"Line/System PSI",IF(AJ27=5,"Line/System PSI",IF(AJ27=6,"")))))</f>
        <v>Gearbox Vacuum</v>
      </c>
      <c r="AK84" s="31" t="str">
        <f>IF(AJ27=2,"",IF(AJ27=3,"Low Side Pinion Vibration (Xmtr Only)",IF(AJ27=4,"",IF(AJ27=5,"",IF(AJ27=6,"")))))</f>
        <v>Low Side Pinion Vibration (Xmtr Only)</v>
      </c>
      <c r="AL84" s="26"/>
    </row>
    <row r="85" spans="1:38" ht="12.75" customHeight="1">
      <c r="A85" s="89" t="s">
        <v>53</v>
      </c>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103"/>
      <c r="AH85" s="31" t="str">
        <f>IF(AJ27=2,"",IF(Num=3,"Inboard Bearing Temp",IF(AJ27=4,"Cooling Water OUT Temp",IF(AJ27=5,"Cooling Water OUT Temp",IF(AJ27=6,"")))))</f>
        <v>Inboard Bearing Temp</v>
      </c>
      <c r="AI85" s="31"/>
      <c r="AJ85" s="31" t="str">
        <f>IF(AJ27=2,"",IF(AJ27=3,"Inner Cooler PSI",IF(AJ27=4,"Inner Cooler PSI",IF(AJ27=5,"",IF(AJ27=6,"")))))</f>
        <v>Inner Cooler PSI</v>
      </c>
      <c r="AK85" s="31" t="str">
        <f>IF(AJ27=2,"",IF(AJ27=3,"Bull Gear Vibration (Cable, Probe, Xmtr)",IF(AJ27=4,"",IF(AJ27=5,"",IF(AJ27=6,"")))))</f>
        <v>Bull Gear Vibration (Cable, Probe, Xmtr)</v>
      </c>
      <c r="AL85" s="26"/>
    </row>
    <row r="86" spans="1:38" ht="7.5" customHeight="1">
      <c r="D86" s="3"/>
      <c r="H86" s="15"/>
      <c r="L86" s="67"/>
      <c r="M86" s="67"/>
      <c r="N86" s="67"/>
      <c r="O86" s="67"/>
      <c r="P86" s="67"/>
      <c r="Q86" s="67"/>
      <c r="R86" s="67"/>
      <c r="S86" s="67"/>
      <c r="T86" s="67"/>
      <c r="U86" s="67"/>
      <c r="V86" s="67"/>
      <c r="W86" s="67"/>
      <c r="X86" s="67"/>
      <c r="Y86" s="67"/>
      <c r="Z86" s="67"/>
      <c r="AA86" s="67"/>
      <c r="AB86" s="67"/>
      <c r="AC86" s="39"/>
      <c r="AD86" s="39"/>
      <c r="AE86" s="39"/>
      <c r="AH86" s="31" t="str">
        <f>IF(AJ27=2,"",IF(Num=3,"Outboard Bearing Temp",IF(AJ27=4,"Cooling Water OUT Temp",IF(AJ27=5,"Cooling Water OUT Temp",IF(AJ27=6,"")))))</f>
        <v>Outboard Bearing Temp</v>
      </c>
      <c r="AI86" s="44"/>
      <c r="AJ86" s="31" t="str">
        <f>IF(AJ27=2,"",IF(AJ27=3,"",IF(AJ27=4,"DP Water Cooler 1 PSI",IF(AJ27=5,"DP Water Cooler 1 PSI",IF(AJ27=6,"")))))</f>
        <v/>
      </c>
      <c r="AK86" s="31" t="str">
        <f>IF(AJ27=2,"",IF(AJ27=3,"Bull Gear Vibration (Xmtr Only)",IF(AJ27=4,"",IF(AJ27=5,"",IF(AJ27=6,"")))))</f>
        <v>Bull Gear Vibration (Xmtr Only)</v>
      </c>
      <c r="AL86" s="26"/>
    </row>
    <row r="87" spans="1:38" ht="12.75" customHeight="1">
      <c r="D87" s="3"/>
      <c r="G87" s="15"/>
      <c r="H87" s="15"/>
      <c r="J87" s="70"/>
      <c r="K87" s="83" t="s">
        <v>179</v>
      </c>
      <c r="L87" s="83"/>
      <c r="M87" s="83"/>
      <c r="N87" s="83"/>
      <c r="O87" s="83"/>
      <c r="P87" s="83"/>
      <c r="Q87" s="83"/>
      <c r="R87" s="83"/>
      <c r="S87" s="83"/>
      <c r="T87" s="83"/>
      <c r="U87" s="83"/>
      <c r="V87" s="83"/>
      <c r="W87" s="83"/>
      <c r="X87" s="83"/>
      <c r="Y87" s="83"/>
      <c r="Z87" s="83"/>
      <c r="AA87" s="83"/>
      <c r="AB87" s="83"/>
      <c r="AC87" s="70"/>
      <c r="AD87" s="70"/>
      <c r="AE87" s="70"/>
      <c r="AH87" s="31" t="str">
        <f>IF(AJ27=2,"",IF(Num=3,"Cooling Water IN Temp",IF(AJ27=4,"Cooling Water IC OUT Temp",IF(AJ27=5,"Cooling Water IC OUT Temp",IF(AJ27=6,"")))))</f>
        <v>Cooling Water IN Temp</v>
      </c>
      <c r="AI87" s="32"/>
      <c r="AJ87" s="31" t="str">
        <f>IF(AJ27=2,"",IF(AJ27=3,"",IF(AJ27=4,"DP Water Cooler 2 PSI",IF(AJ27=5,"DP Water Cooler 2 PSI",IF(AJ27=6,"")))))</f>
        <v/>
      </c>
      <c r="AK87" s="31" t="str">
        <f>IF(AJ27=2,"",IF(AJ27=3,"Inboard Bearing Vibration (Cable, Probe, Xmtr)",IF(AJ27=4,"",IF(AJ27=5,"",IF(AJ27=6,"")))))</f>
        <v>Inboard Bearing Vibration (Cable, Probe, Xmtr)</v>
      </c>
      <c r="AL87" s="25"/>
    </row>
    <row r="88" spans="1:38" ht="3.75" customHeight="1">
      <c r="B88" s="39"/>
      <c r="C88" s="39"/>
      <c r="D88" s="39"/>
      <c r="E88" s="39"/>
      <c r="F88" s="39"/>
      <c r="G88" s="39"/>
      <c r="H88" s="39"/>
      <c r="I88" s="70"/>
      <c r="J88" s="70"/>
      <c r="K88" s="83"/>
      <c r="L88" s="83"/>
      <c r="M88" s="83"/>
      <c r="N88" s="83"/>
      <c r="O88" s="83"/>
      <c r="P88" s="83"/>
      <c r="Q88" s="83"/>
      <c r="R88" s="83"/>
      <c r="S88" s="83"/>
      <c r="T88" s="83"/>
      <c r="U88" s="83"/>
      <c r="V88" s="83"/>
      <c r="W88" s="83"/>
      <c r="X88" s="83"/>
      <c r="Y88" s="83"/>
      <c r="Z88" s="83"/>
      <c r="AA88" s="83"/>
      <c r="AB88" s="83"/>
      <c r="AC88" s="70"/>
      <c r="AD88" s="70"/>
      <c r="AE88" s="70"/>
      <c r="AH88" s="31" t="str">
        <f>IF(AJ27=2,"",IF(Num=3,"Cooling Water OUT Temp",IF(AJ27=4,"Cooling Water AC OUT Temp",IF(AJ27=5,"Cooling Water AC OUT Temp",IF(AJ27=6,"")))))</f>
        <v>Cooling Water OUT Temp</v>
      </c>
      <c r="AI88" s="31"/>
      <c r="AJ88" s="31" t="str">
        <f>IF(AJ27=2,"",IF(AJ27=3,"",IF(AJ27=4,"Inlet Vacuum",IF(AJ27=5,"Inlet Vacuum",IF(AJ27=6,"")))))</f>
        <v/>
      </c>
      <c r="AK88" s="31" t="str">
        <f>IF(AJ27=2,"",IF(AJ27=3,"Inboard Bearing Vibration (Xmtr Only)",IF(AJ27=4,"",IF(AJ27=5,"",IF(AJ27=6,"")))))</f>
        <v>Inboard Bearing Vibration (Xmtr Only)</v>
      </c>
      <c r="AL88" s="25"/>
    </row>
    <row r="89" spans="1:38" ht="11.25" customHeight="1">
      <c r="D89" s="3"/>
      <c r="H89" s="3"/>
      <c r="I89" s="70"/>
      <c r="J89" s="70"/>
      <c r="K89" s="83"/>
      <c r="L89" s="83"/>
      <c r="M89" s="83"/>
      <c r="N89" s="83"/>
      <c r="O89" s="83"/>
      <c r="P89" s="83"/>
      <c r="Q89" s="83"/>
      <c r="R89" s="83"/>
      <c r="S89" s="83"/>
      <c r="T89" s="83"/>
      <c r="U89" s="83"/>
      <c r="V89" s="83"/>
      <c r="W89" s="83"/>
      <c r="X89" s="83"/>
      <c r="Y89" s="83"/>
      <c r="Z89" s="83"/>
      <c r="AA89" s="83"/>
      <c r="AB89" s="83"/>
      <c r="AC89" s="70"/>
      <c r="AD89" s="70"/>
      <c r="AE89" s="70"/>
      <c r="AH89" s="31" t="str">
        <f>IF(AJ27=2,"",IF(Num=3,"1st Stage Water Temp",IF(AJ27=4,"Bearing Oil Temp",IF(AJ27=5,"Bearing Oil Temp",IF(AJ27=6,"")))))</f>
        <v>1st Stage Water Temp</v>
      </c>
      <c r="AI89" s="31"/>
      <c r="AJ89" s="26"/>
      <c r="AK89" s="31" t="str">
        <f>IF(AJ27=2,"",IF(AJ27=3,"Outboard Bearing Vibration (Cable, Probe, Xmtr)",IF(AJ27=4,"",IF(AJ27=5,"",IF(AJ27=6,"")))))</f>
        <v>Outboard Bearing Vibration (Cable, Probe, Xmtr)</v>
      </c>
      <c r="AL89" s="25" t="s">
        <v>183</v>
      </c>
    </row>
    <row r="90" spans="1:38" ht="15" customHeight="1">
      <c r="G90" s="107" t="s">
        <v>174</v>
      </c>
      <c r="H90" s="107"/>
      <c r="I90" s="107"/>
      <c r="J90" s="107"/>
      <c r="K90" s="107"/>
      <c r="L90" s="107"/>
      <c r="M90" s="107"/>
      <c r="N90" s="107"/>
      <c r="O90" s="107"/>
      <c r="P90" s="107"/>
      <c r="Q90" s="107"/>
      <c r="R90" s="107"/>
      <c r="S90" s="107"/>
      <c r="T90" s="107"/>
      <c r="U90" s="107"/>
      <c r="V90" s="107"/>
      <c r="W90" s="107"/>
      <c r="X90" s="107"/>
      <c r="Y90" s="107"/>
      <c r="Z90" s="107"/>
      <c r="AA90" s="107"/>
      <c r="AB90" s="107"/>
      <c r="AC90" s="72"/>
      <c r="AD90" s="72"/>
      <c r="AE90" s="72"/>
      <c r="AF90" s="72"/>
      <c r="AG90" s="72"/>
      <c r="AH90" s="73" t="s">
        <v>182</v>
      </c>
      <c r="AI90" s="72"/>
      <c r="AJ90" s="72"/>
      <c r="AK90" s="31" t="str">
        <f>IF(AJ27=2,"",IF(AJ27=3,"Outboard Bearing Vibration (Xmtr Only)",IF(AJ27=4,"",IF(AJ27=5,"",IF(AJ27=6,"")))))</f>
        <v>Outboard Bearing Vibration (Xmtr Only)</v>
      </c>
      <c r="AL90" s="74" t="s">
        <v>184</v>
      </c>
    </row>
    <row r="91" spans="1:38" ht="14.25" customHeight="1">
      <c r="A91" s="89" t="s">
        <v>52</v>
      </c>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H91" s="31" t="str">
        <f>IF(AJ27=2,"",IF(Num=3,"3rd Stage Water Temp",IF(AJ27=4,"Oil Seperator 1 Temp",IF(AJ27=5,"Oil Seperator 1 Temp",IF(AJ27=6,"")))))</f>
        <v>3rd Stage Water Temp</v>
      </c>
      <c r="AI91" s="31"/>
      <c r="AJ91" s="31"/>
      <c r="AK91" s="31"/>
      <c r="AL91" s="25" t="s">
        <v>185</v>
      </c>
    </row>
    <row r="92" spans="1:38" ht="7.5" customHeight="1">
      <c r="D92" s="3"/>
      <c r="H92" s="61"/>
      <c r="I92" s="61"/>
      <c r="J92" s="61"/>
      <c r="K92" s="61"/>
      <c r="L92" s="61"/>
      <c r="M92" s="61"/>
      <c r="N92" s="61"/>
      <c r="O92" s="61"/>
      <c r="P92" s="61"/>
      <c r="Q92" s="61"/>
      <c r="R92" s="61"/>
      <c r="S92" s="61"/>
      <c r="T92" s="61"/>
      <c r="U92" s="61"/>
      <c r="V92" s="61"/>
      <c r="W92" s="61"/>
      <c r="X92" s="61"/>
      <c r="Y92" s="61"/>
      <c r="Z92" s="61"/>
      <c r="AA92" s="61"/>
      <c r="AB92" s="61"/>
      <c r="AC92" s="3"/>
      <c r="AD92" s="3"/>
      <c r="AE92" s="3"/>
      <c r="AH92" s="31" t="str">
        <f>IF(AJ27=2,"",IF(Num=3,"4th Stage Water Temp",IF(AJ27=4,"Oil Seperator 2 Temp",IF(AJ27=5,"Oil Seperator 2 Temp",IF(AJ27=6,"")))))</f>
        <v>4th Stage Water Temp</v>
      </c>
      <c r="AI92" s="31"/>
      <c r="AJ92" s="31"/>
      <c r="AK92" s="31"/>
      <c r="AL92" s="25" t="s">
        <v>186</v>
      </c>
    </row>
    <row r="93" spans="1:38" ht="15" customHeight="1">
      <c r="D93" s="3"/>
      <c r="H93" s="61"/>
      <c r="I93" s="61"/>
      <c r="J93" s="61"/>
      <c r="K93" s="83" t="s">
        <v>178</v>
      </c>
      <c r="L93" s="83"/>
      <c r="M93" s="83"/>
      <c r="N93" s="83"/>
      <c r="O93" s="83"/>
      <c r="P93" s="83"/>
      <c r="Q93" s="83"/>
      <c r="R93" s="83"/>
      <c r="S93" s="83"/>
      <c r="T93" s="83"/>
      <c r="U93" s="83"/>
      <c r="V93" s="83"/>
      <c r="W93" s="83"/>
      <c r="X93" s="83"/>
      <c r="Y93" s="83"/>
      <c r="Z93" s="83"/>
      <c r="AA93" s="83"/>
      <c r="AB93" s="83"/>
      <c r="AC93" s="3"/>
      <c r="AD93" s="3"/>
      <c r="AE93" s="3"/>
      <c r="AH93" s="31" t="str">
        <f>IF(AJ27=2,"",IF(Num=3,"5th Stage Water Temp",IF(AJ27=4,"Oil Temp",IF(AJ27=5,"Oil Temp",IF(AJ27=6,"")))))</f>
        <v>5th Stage Water Temp</v>
      </c>
      <c r="AI93" s="31"/>
      <c r="AJ93" s="31"/>
      <c r="AK93" s="31"/>
      <c r="AL93" s="25"/>
    </row>
    <row r="94" spans="1:38" ht="3.75" customHeight="1">
      <c r="G94" s="61"/>
      <c r="H94" s="61"/>
      <c r="I94" s="61"/>
      <c r="J94" s="61"/>
      <c r="K94" s="83"/>
      <c r="L94" s="83"/>
      <c r="M94" s="83"/>
      <c r="N94" s="83"/>
      <c r="O94" s="83"/>
      <c r="P94" s="83"/>
      <c r="Q94" s="83"/>
      <c r="R94" s="83"/>
      <c r="S94" s="83"/>
      <c r="T94" s="83"/>
      <c r="U94" s="83"/>
      <c r="V94" s="83"/>
      <c r="W94" s="83"/>
      <c r="X94" s="83"/>
      <c r="Y94" s="83"/>
      <c r="Z94" s="83"/>
      <c r="AA94" s="83"/>
      <c r="AB94" s="83"/>
      <c r="AC94" s="3"/>
      <c r="AD94" s="3"/>
      <c r="AE94" s="3"/>
      <c r="AH94" s="31" t="str">
        <f>IF(AJ27=2,"",IF(Num=3,"Drive Motor Temp",IF(AJ27=4,"Motor Winding A Temp",IF(AJ27=5,"Motor Winding A Temp",IF(AJ27=6,"")))))</f>
        <v>Drive Motor Temp</v>
      </c>
      <c r="AI94" s="31"/>
      <c r="AJ94" s="31"/>
      <c r="AK94" s="31"/>
      <c r="AL94" s="25"/>
    </row>
    <row r="95" spans="1:38" ht="15" customHeight="1">
      <c r="D95" s="3"/>
      <c r="G95" s="61"/>
      <c r="H95" s="61"/>
      <c r="I95" s="61"/>
      <c r="J95" s="61"/>
      <c r="K95" s="83"/>
      <c r="L95" s="83"/>
      <c r="M95" s="83"/>
      <c r="N95" s="83"/>
      <c r="O95" s="83"/>
      <c r="P95" s="83"/>
      <c r="Q95" s="83"/>
      <c r="R95" s="83"/>
      <c r="S95" s="83"/>
      <c r="T95" s="83"/>
      <c r="U95" s="83"/>
      <c r="V95" s="83"/>
      <c r="W95" s="83"/>
      <c r="X95" s="83"/>
      <c r="Y95" s="83"/>
      <c r="Z95" s="83"/>
      <c r="AA95" s="83"/>
      <c r="AB95" s="83"/>
      <c r="AC95" s="11"/>
      <c r="AD95" s="3"/>
      <c r="AE95" s="3"/>
      <c r="AH95" s="31" t="str">
        <f>IF(AJ27=2,"",IF(Num=3,"Oil Reservoir Temp",IF(AJ27=4,"Motor Winding B Temp",IF(AJ27=5,"Motor Winding B Temp",IF(AJ27=6,"")))))</f>
        <v>Oil Reservoir Temp</v>
      </c>
      <c r="AI95" s="31"/>
      <c r="AJ95" s="31"/>
      <c r="AK95" s="31" t="str">
        <f>IF(AJ27=2,"",IF(AJ27=3,"Motor Current",IF(AJ27=4,"Dryer Rotation",IF(AJ27=5,"Dryer Rotation",IF(AJ27=5,"",IF(AJ27=6,""))))))</f>
        <v>Motor Current</v>
      </c>
      <c r="AL95" s="26"/>
    </row>
    <row r="96" spans="1:38" ht="3.75" customHeight="1">
      <c r="G96" s="61"/>
      <c r="H96" s="61"/>
      <c r="I96" s="61"/>
      <c r="J96" s="61"/>
      <c r="K96" s="83"/>
      <c r="L96" s="83"/>
      <c r="M96" s="83"/>
      <c r="N96" s="83"/>
      <c r="O96" s="83"/>
      <c r="P96" s="83"/>
      <c r="Q96" s="83"/>
      <c r="R96" s="83"/>
      <c r="S96" s="83"/>
      <c r="T96" s="83"/>
      <c r="U96" s="83"/>
      <c r="V96" s="83"/>
      <c r="W96" s="83"/>
      <c r="X96" s="83"/>
      <c r="Y96" s="83"/>
      <c r="Z96" s="83"/>
      <c r="AA96" s="83"/>
      <c r="AB96" s="83"/>
      <c r="AC96" s="3"/>
      <c r="AD96" s="11"/>
      <c r="AE96" s="3"/>
      <c r="AH96" s="31" t="str">
        <f>IF(AJ27=2,"",IF(Num=3,"",IF(AJ27=4,"Motor Winding C Temp",IF(AJ27=5,"Motor Winding C Temp",IF(AJ27=6,"")))))</f>
        <v/>
      </c>
      <c r="AI96" s="31"/>
      <c r="AJ96" s="31"/>
      <c r="AK96" s="31" t="str">
        <f>IF(AJ27=2,"",IF(AJ27=3,"Motor Power",IF(AJ27=4,"Dryer Dew Point",IF(AJ27=5,"Dryer Dew Point",IF(AJ27=6,"")))))</f>
        <v>Motor Power</v>
      </c>
      <c r="AL96" s="26"/>
    </row>
    <row r="97" spans="1:39" ht="12.75" customHeight="1">
      <c r="G97" s="104" t="s">
        <v>174</v>
      </c>
      <c r="H97" s="104"/>
      <c r="I97" s="104"/>
      <c r="J97" s="104"/>
      <c r="K97" s="104"/>
      <c r="L97" s="104"/>
      <c r="M97" s="104"/>
      <c r="N97" s="104"/>
      <c r="O97" s="104"/>
      <c r="P97" s="104"/>
      <c r="Q97" s="104"/>
      <c r="R97" s="104"/>
      <c r="S97" s="104"/>
      <c r="T97" s="104"/>
      <c r="U97" s="104"/>
      <c r="V97" s="104"/>
      <c r="W97" s="104"/>
      <c r="X97" s="104"/>
      <c r="Y97" s="104"/>
      <c r="Z97" s="104"/>
      <c r="AA97" s="104"/>
      <c r="AB97" s="104"/>
      <c r="AC97" s="3"/>
      <c r="AD97" s="3"/>
      <c r="AE97" s="3"/>
      <c r="AI97" s="31"/>
      <c r="AJ97" s="31"/>
      <c r="AK97" s="31" t="str">
        <f>IF(AJ27=2,"",IF(AJ27=3,"Inlet Air Flow",IF(AJ27=4,"",IF(AJ27=5,"",IF(AJ27=6,"")))))</f>
        <v>Inlet Air Flow</v>
      </c>
      <c r="AL97" s="26"/>
    </row>
    <row r="98" spans="1:39" ht="1.5" customHeight="1">
      <c r="R98" s="71"/>
      <c r="AC98" s="3"/>
      <c r="AD98" s="3"/>
      <c r="AE98" s="3"/>
      <c r="AH98" s="45"/>
      <c r="AI98" s="45"/>
      <c r="AJ98" s="45"/>
      <c r="AK98" s="31" t="str">
        <f>IF(AJ27=3,"Discharge Air Flow","")</f>
        <v>Discharge Air Flow</v>
      </c>
      <c r="AL98" s="45"/>
    </row>
    <row r="99" spans="1:39" ht="3.75" hidden="1" customHeight="1">
      <c r="AC99" s="3"/>
      <c r="AD99" s="3"/>
      <c r="AE99" s="3"/>
      <c r="AF99" s="45"/>
      <c r="AG99" s="45"/>
      <c r="AH99" s="45"/>
      <c r="AI99" s="31" t="str">
        <f>IF(AJ27=3,"System Air Flow","NA")</f>
        <v>System Air Flow</v>
      </c>
      <c r="AJ99" s="45"/>
    </row>
    <row r="100" spans="1:39" ht="14.25" customHeight="1">
      <c r="A100" s="89" t="s">
        <v>177</v>
      </c>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row>
    <row r="101" spans="1:39" ht="8.25" hidden="1" customHeight="1">
      <c r="AB101" s="3"/>
      <c r="AC101" s="3"/>
      <c r="AD101" s="3"/>
      <c r="AE101" s="3"/>
    </row>
    <row r="102" spans="1:39" ht="3.75" customHeight="1">
      <c r="AC102" s="3"/>
      <c r="AD102" s="3"/>
      <c r="AE102" s="3"/>
    </row>
    <row r="103" spans="1:39" ht="11.25" customHeight="1">
      <c r="AB103" s="38"/>
      <c r="AC103" s="3"/>
      <c r="AD103" s="3"/>
      <c r="AE103" s="3"/>
    </row>
    <row r="104" spans="1:39" ht="11.25" customHeight="1">
      <c r="AB104" s="38"/>
      <c r="AC104" s="3"/>
      <c r="AD104" s="3"/>
      <c r="AE104" s="3"/>
    </row>
    <row r="105" spans="1:39" ht="3.75" customHeight="1">
      <c r="AB105" s="38"/>
      <c r="AC105" s="3"/>
      <c r="AD105" s="3"/>
      <c r="AE105" s="3"/>
    </row>
    <row r="106" spans="1:39" ht="11.25" customHeight="1">
      <c r="AC106" s="3"/>
      <c r="AD106" s="3"/>
      <c r="AE106" s="3"/>
    </row>
    <row r="107" spans="1:39" ht="11.25" customHeight="1">
      <c r="AC107" s="3"/>
      <c r="AF107" s="65"/>
      <c r="AG107" s="65"/>
      <c r="AH107" s="65"/>
      <c r="AI107" s="65"/>
      <c r="AJ107" s="65"/>
      <c r="AK107" s="65"/>
      <c r="AL107" s="65"/>
      <c r="AM107" s="15"/>
    </row>
    <row r="108" spans="1:39" ht="11.25" customHeight="1">
      <c r="D108" s="3"/>
      <c r="E108" s="12"/>
      <c r="F108" s="38"/>
      <c r="G108" s="38"/>
      <c r="H108" s="38"/>
      <c r="I108" s="38"/>
      <c r="J108" s="38"/>
      <c r="K108" s="38"/>
      <c r="L108" s="38"/>
      <c r="M108" s="38"/>
      <c r="N108" s="3"/>
      <c r="O108" s="3"/>
      <c r="P108" s="3"/>
      <c r="Q108" s="3"/>
      <c r="R108" s="3"/>
      <c r="S108" s="3"/>
      <c r="T108" s="3"/>
      <c r="U108" s="3"/>
      <c r="V108" s="3"/>
      <c r="W108" s="3"/>
      <c r="X108" s="3"/>
      <c r="Y108" s="3"/>
      <c r="Z108" s="3"/>
      <c r="AA108" s="3"/>
      <c r="AB108" s="3"/>
      <c r="AC108" s="3"/>
      <c r="AD108" s="3"/>
      <c r="AG108" s="3"/>
      <c r="AJ108" s="26"/>
      <c r="AK108" s="26"/>
      <c r="AM108" s="15"/>
    </row>
    <row r="109" spans="1:39" ht="11.2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3"/>
      <c r="AD109" s="3"/>
      <c r="AH109" s="3" t="s">
        <v>71</v>
      </c>
      <c r="AI109" s="3"/>
      <c r="AJ109" s="41" t="s">
        <v>107</v>
      </c>
      <c r="AK109" s="42" t="s">
        <v>121</v>
      </c>
      <c r="AL109"/>
      <c r="AM109" s="15"/>
    </row>
    <row r="110" spans="1:39" ht="11.25" customHeight="1">
      <c r="B110" s="102" t="s">
        <v>85</v>
      </c>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H110" s="3" t="s">
        <v>72</v>
      </c>
      <c r="AI110" s="3"/>
      <c r="AJ110" s="41" t="s">
        <v>108</v>
      </c>
      <c r="AK110" s="42" t="s">
        <v>122</v>
      </c>
      <c r="AL110"/>
      <c r="AM110" s="15"/>
    </row>
    <row r="111" spans="1:39" ht="11.25" customHeight="1">
      <c r="A111" s="60"/>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H111" s="3" t="s">
        <v>73</v>
      </c>
      <c r="AI111" s="3"/>
      <c r="AJ111" s="41" t="s">
        <v>109</v>
      </c>
      <c r="AK111" s="42" t="s">
        <v>42</v>
      </c>
      <c r="AL111"/>
      <c r="AM111" s="15"/>
    </row>
    <row r="112" spans="1:39" ht="11.25" customHeight="1">
      <c r="B112" s="102" t="s">
        <v>139</v>
      </c>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H112" s="3" t="s">
        <v>74</v>
      </c>
      <c r="AI112" s="3"/>
      <c r="AJ112" s="41" t="s">
        <v>110</v>
      </c>
      <c r="AK112" s="42" t="s">
        <v>43</v>
      </c>
      <c r="AL112"/>
    </row>
    <row r="113" spans="1:38" ht="11.25" customHeight="1">
      <c r="A113" s="60"/>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H113" s="42" t="s">
        <v>89</v>
      </c>
      <c r="AI113" s="3"/>
      <c r="AJ113" s="42" t="s">
        <v>120</v>
      </c>
      <c r="AL113"/>
    </row>
    <row r="114" spans="1:38" ht="11.25" customHeight="1">
      <c r="AH114" s="42" t="s">
        <v>90</v>
      </c>
      <c r="AJ114" s="42" t="s">
        <v>127</v>
      </c>
      <c r="AK114" s="42"/>
      <c r="AL114"/>
    </row>
    <row r="115" spans="1:38" ht="8.25" customHeight="1">
      <c r="AH115" s="42" t="s">
        <v>91</v>
      </c>
      <c r="AJ115" s="42" t="s">
        <v>111</v>
      </c>
      <c r="AK115" s="42"/>
      <c r="AL115"/>
    </row>
    <row r="116" spans="1:38" ht="11.25" customHeight="1">
      <c r="AH116" s="42" t="s">
        <v>92</v>
      </c>
      <c r="AJ116" s="42" t="s">
        <v>28</v>
      </c>
      <c r="AK116" s="42"/>
      <c r="AL116"/>
    </row>
    <row r="117" spans="1:38" ht="4.5" customHeight="1">
      <c r="AH117" s="42" t="s">
        <v>93</v>
      </c>
      <c r="AI117" s="15"/>
      <c r="AJ117" s="42" t="s">
        <v>116</v>
      </c>
      <c r="AK117" s="42"/>
      <c r="AL117"/>
    </row>
    <row r="118" spans="1:38" ht="11.25" customHeight="1">
      <c r="AH118" s="42" t="s">
        <v>94</v>
      </c>
      <c r="AI118" s="15"/>
      <c r="AJ118" s="42" t="s">
        <v>117</v>
      </c>
      <c r="AK118" s="42"/>
      <c r="AL118"/>
    </row>
    <row r="119" spans="1:38" ht="11.25" customHeight="1">
      <c r="AH119" s="42" t="s">
        <v>95</v>
      </c>
      <c r="AJ119" s="42" t="s">
        <v>118</v>
      </c>
      <c r="AK119" s="15"/>
      <c r="AL119" s="15"/>
    </row>
    <row r="120" spans="1:38" ht="11.2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3"/>
      <c r="AC120" s="3"/>
      <c r="AD120" s="3"/>
      <c r="AE120" s="3"/>
      <c r="AH120" s="42" t="s">
        <v>134</v>
      </c>
      <c r="AJ120" s="42" t="s">
        <v>119</v>
      </c>
      <c r="AK120" s="15"/>
      <c r="AL120" s="15"/>
    </row>
    <row r="121" spans="1:38" ht="11.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H121" s="42" t="s">
        <v>96</v>
      </c>
      <c r="AJ121" s="42" t="s">
        <v>125</v>
      </c>
      <c r="AL121"/>
    </row>
    <row r="122" spans="1:38" ht="11.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8"/>
      <c r="AH122" s="42" t="s">
        <v>50</v>
      </c>
      <c r="AJ122" s="42" t="s">
        <v>126</v>
      </c>
      <c r="AL122"/>
    </row>
    <row r="123" spans="1:38" ht="11.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8"/>
      <c r="AH123" s="42" t="s">
        <v>51</v>
      </c>
      <c r="AJ123" s="42" t="s">
        <v>112</v>
      </c>
      <c r="AL123"/>
    </row>
    <row r="124" spans="1:38" ht="11.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8"/>
      <c r="AH124" s="42" t="s">
        <v>97</v>
      </c>
      <c r="AJ124" s="42" t="s">
        <v>113</v>
      </c>
      <c r="AL124"/>
    </row>
    <row r="125" spans="1:38" ht="11.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8"/>
      <c r="AH125" s="42" t="s">
        <v>98</v>
      </c>
      <c r="AJ125" s="42" t="s">
        <v>114</v>
      </c>
      <c r="AL125"/>
    </row>
    <row r="126" spans="1:38" ht="11.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8"/>
      <c r="AH126" s="42" t="s">
        <v>99</v>
      </c>
      <c r="AJ126" s="42" t="s">
        <v>115</v>
      </c>
      <c r="AL126"/>
    </row>
    <row r="127" spans="1:38" ht="11.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8"/>
      <c r="AH127" s="42" t="s">
        <v>100</v>
      </c>
      <c r="AI127" s="3"/>
      <c r="AL127"/>
    </row>
    <row r="128" spans="1:38" ht="11.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8"/>
      <c r="AH128" s="42" t="s">
        <v>101</v>
      </c>
      <c r="AI128" s="38"/>
      <c r="AL128"/>
    </row>
    <row r="129" spans="1:38" ht="11.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H129" s="42" t="s">
        <v>102</v>
      </c>
      <c r="AI129" s="38"/>
      <c r="AL129"/>
    </row>
    <row r="130" spans="1:38" ht="11.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H130" s="42" t="s">
        <v>103</v>
      </c>
      <c r="AI130" s="38"/>
      <c r="AK130" s="38"/>
      <c r="AL130" s="38"/>
    </row>
    <row r="131" spans="1:38" ht="11.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H131" s="42" t="s">
        <v>104</v>
      </c>
      <c r="AI131" s="38"/>
      <c r="AK131" s="38"/>
      <c r="AL131" s="38"/>
    </row>
    <row r="132" spans="1:38" ht="11.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H132" s="42" t="s">
        <v>105</v>
      </c>
      <c r="AI132" s="38"/>
      <c r="AJ132" s="38"/>
      <c r="AK132" s="38"/>
      <c r="AL132" s="38"/>
    </row>
    <row r="133" spans="1:38" ht="11.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H133" s="42" t="s">
        <v>106</v>
      </c>
      <c r="AI133" s="38"/>
      <c r="AJ133" s="38"/>
      <c r="AK133" s="38"/>
      <c r="AL133" s="38"/>
    </row>
    <row r="134" spans="1:38" ht="11.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H134" s="42" t="s">
        <v>47</v>
      </c>
      <c r="AJ134" s="38"/>
      <c r="AK134" s="38"/>
      <c r="AL134" s="38"/>
    </row>
    <row r="135" spans="1:38" ht="11.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H135" s="42" t="s">
        <v>49</v>
      </c>
      <c r="AJ135" s="38"/>
      <c r="AK135" s="38"/>
      <c r="AL135" s="38"/>
    </row>
    <row r="136" spans="1:38" ht="11.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H136" s="38"/>
      <c r="AI136" s="38"/>
      <c r="AJ136" s="38"/>
      <c r="AK136" s="38"/>
      <c r="AL136" s="38"/>
    </row>
    <row r="137" spans="1:38" ht="11.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H137" s="40" t="s">
        <v>128</v>
      </c>
      <c r="AI137" s="40"/>
      <c r="AJ137" s="40"/>
      <c r="AK137" s="40"/>
      <c r="AL137" s="40"/>
    </row>
    <row r="138" spans="1:38" ht="11.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H138" s="3" t="s">
        <v>129</v>
      </c>
      <c r="AI138" s="3"/>
      <c r="AJ138" s="3" t="s">
        <v>126</v>
      </c>
      <c r="AK138" s="42"/>
      <c r="AL138" s="42"/>
    </row>
    <row r="139" spans="1:38" ht="11.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H139" s="42" t="s">
        <v>48</v>
      </c>
      <c r="AI139" s="42"/>
      <c r="AJ139" s="42" t="s">
        <v>132</v>
      </c>
      <c r="AK139" s="42"/>
      <c r="AL139" s="42"/>
    </row>
    <row r="140" spans="1:38" ht="11.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H140" s="42" t="s">
        <v>130</v>
      </c>
      <c r="AI140" s="42"/>
      <c r="AJ140" s="42" t="s">
        <v>133</v>
      </c>
      <c r="AK140" s="42"/>
      <c r="AL140" s="42"/>
    </row>
    <row r="141" spans="1:38" ht="11.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H141" s="42" t="s">
        <v>131</v>
      </c>
      <c r="AI141" s="42"/>
      <c r="AJ141" s="42"/>
      <c r="AK141" s="42"/>
      <c r="AL141" s="42"/>
    </row>
    <row r="142" spans="1:38" ht="11.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F142" s="42"/>
      <c r="AG142" s="42"/>
      <c r="AH142" s="42"/>
      <c r="AI142" s="42"/>
      <c r="AJ142" s="42"/>
    </row>
    <row r="143" spans="1:38" ht="11.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42"/>
      <c r="AJ143" s="42"/>
    </row>
    <row r="144" spans="1:38" ht="11.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4" ht="11.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4" ht="11.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4" ht="11.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4" ht="11.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4" ht="11.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4" ht="11.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4" ht="11.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4">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4">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4">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4">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row>
    <row r="157" spans="1:34">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row>
    <row r="158" spans="1:34">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row>
    <row r="159" spans="1:34">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row>
    <row r="160" spans="1:34">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row>
    <row r="161" spans="1:34">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row>
    <row r="162" spans="1:34">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1:34">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1:3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1:34">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1:34">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1:34">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1:34">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1:34">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1:34">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row>
    <row r="171" spans="1:34">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row>
    <row r="172" spans="1:34">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row>
    <row r="173" spans="1:34">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row>
    <row r="174" spans="1:3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row>
    <row r="175" spans="1:34">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row>
    <row r="176" spans="1:34">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row>
    <row r="177" spans="1:34">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row>
    <row r="178" spans="1:34">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row>
    <row r="179" spans="1:34">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row>
    <row r="180" spans="1:34">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row>
    <row r="181" spans="1:34">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row>
    <row r="182" spans="1:34">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row>
    <row r="185" spans="1:34">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row>
    <row r="186" spans="1:34">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row>
    <row r="187" spans="1:34">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row>
    <row r="188" spans="1:34">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row>
    <row r="189" spans="1:34">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row>
    <row r="190" spans="1:34">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row>
    <row r="193" spans="1:34">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row>
    <row r="194" spans="1:3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row>
    <row r="195" spans="1:34">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row>
    <row r="196" spans="1:34">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row>
    <row r="197" spans="1:34">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row>
    <row r="198" spans="1:34">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row>
    <row r="201" spans="1:34">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row>
    <row r="202" spans="1:34">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row>
    <row r="203" spans="1:34">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row>
    <row r="204" spans="1:3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row>
    <row r="205" spans="1:34">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row>
    <row r="206" spans="1:34">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row>
    <row r="207" spans="1:34">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row>
    <row r="208" spans="1:34">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row>
    <row r="209" spans="1:34">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row>
    <row r="210" spans="1:34">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row>
    <row r="211" spans="1:34">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row>
    <row r="212" spans="1:34">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row>
    <row r="213" spans="1:34">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row>
    <row r="214" spans="1:3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row>
    <row r="215" spans="1:34">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row>
    <row r="216" spans="1:34">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row>
    <row r="217" spans="1:34">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row>
    <row r="218" spans="1:34">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row>
    <row r="219" spans="1:34">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row>
    <row r="220" spans="1:34">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row>
    <row r="221" spans="1:34">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row>
    <row r="222" spans="1:34">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row>
    <row r="223" spans="1:34">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row>
    <row r="224" spans="1:3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row>
    <row r="225" spans="1:34">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row>
    <row r="226" spans="1:34">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row>
    <row r="227" spans="1:34">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row>
    <row r="228" spans="1:34">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row>
    <row r="229" spans="1:34">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row>
    <row r="230" spans="1:34">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row>
    <row r="231" spans="1:34">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row>
    <row r="232" spans="1:34">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row>
    <row r="233" spans="1:34">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row>
    <row r="234" spans="1: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row>
    <row r="235" spans="1:34">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row>
    <row r="236" spans="1:34">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row>
    <row r="237" spans="1:34">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row>
    <row r="238" spans="1:34">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row>
    <row r="239" spans="1:34">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row>
    <row r="240" spans="1:34">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row>
    <row r="241" spans="1:34">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row>
    <row r="242" spans="1:34">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row>
    <row r="243" spans="1:34">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row>
    <row r="244" spans="1:3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row>
    <row r="245" spans="1:34">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row>
    <row r="246" spans="1:34">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row>
    <row r="247" spans="1:34">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row>
    <row r="248" spans="1:34">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row>
    <row r="249" spans="1:34">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row>
    <row r="250" spans="1:34">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row>
    <row r="251" spans="1:34">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row>
    <row r="252" spans="1:34">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row>
    <row r="253" spans="1:34">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row>
    <row r="254" spans="1:3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row>
    <row r="255" spans="1:34">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row>
    <row r="256" spans="1:34">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row>
    <row r="257" spans="1:34">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row>
    <row r="258" spans="1:34">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row>
    <row r="259" spans="1:34">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row>
    <row r="260" spans="1:34">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row>
    <row r="261" spans="1:34">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row>
    <row r="262" spans="1:34">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row>
    <row r="263" spans="1:34">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row>
    <row r="264" spans="1:3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row>
    <row r="265" spans="1:34">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row>
    <row r="266" spans="1:34">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row>
    <row r="267" spans="1:34">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row>
    <row r="268" spans="1:34">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row>
    <row r="269" spans="1:34">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row>
    <row r="270" spans="1:34">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row>
    <row r="271" spans="1:34">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row>
    <row r="272" spans="1:34">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row>
    <row r="273" spans="1:34">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row>
    <row r="274" spans="1:3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row>
    <row r="275" spans="1:34">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row>
    <row r="276" spans="1:34">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row>
    <row r="277" spans="1:34">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row>
    <row r="278" spans="1:34">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row>
    <row r="279" spans="1:34">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row>
    <row r="280" spans="1:34">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row>
    <row r="281" spans="1:34">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row>
    <row r="282" spans="1:34">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row>
    <row r="283" spans="1:34">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row>
    <row r="284" spans="1:3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row>
    <row r="285" spans="1:34">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row>
    <row r="286" spans="1:34">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row>
    <row r="287" spans="1:34">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row>
    <row r="288" spans="1:34">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row>
    <row r="289" spans="1:34">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row>
  </sheetData>
  <sheetProtection algorithmName="SHA-512" hashValue="ZwG7CaYTpbBHVkIvRx1yTfnSNlm1Yh6eKsnh+ZB+RfwBHjLNkodtbRoyq8PDQ9GLGsY8nduORBMuaNAGIF8QzQ==" saltValue="VZiV3iLk5ZvMiBeOIXpTmA==" spinCount="100000" sheet="1" objects="1" scenarios="1"/>
  <mergeCells count="76">
    <mergeCell ref="B110:AE111"/>
    <mergeCell ref="B112:AE113"/>
    <mergeCell ref="A41:AF41"/>
    <mergeCell ref="A49:AF49"/>
    <mergeCell ref="A55:AF55"/>
    <mergeCell ref="A61:AF61"/>
    <mergeCell ref="A85:AF85"/>
    <mergeCell ref="G97:AB97"/>
    <mergeCell ref="A67:Z67"/>
    <mergeCell ref="K62:K64"/>
    <mergeCell ref="X45:Y45"/>
    <mergeCell ref="K93:AB96"/>
    <mergeCell ref="B51:T51"/>
    <mergeCell ref="B53:Z53"/>
    <mergeCell ref="B59:AA59"/>
    <mergeCell ref="Z45:AE45"/>
    <mergeCell ref="A91:AF91"/>
    <mergeCell ref="A100:AF100"/>
    <mergeCell ref="K3:M3"/>
    <mergeCell ref="E13:M13"/>
    <mergeCell ref="B13:D13"/>
    <mergeCell ref="A5:AF5"/>
    <mergeCell ref="A11:AF11"/>
    <mergeCell ref="B7:AE9"/>
    <mergeCell ref="W13:AE13"/>
    <mergeCell ref="L62:L63"/>
    <mergeCell ref="T62:T63"/>
    <mergeCell ref="AE62:AE64"/>
    <mergeCell ref="N3:R3"/>
    <mergeCell ref="AA19:AB19"/>
    <mergeCell ref="W19:Z19"/>
    <mergeCell ref="W57:AD57"/>
    <mergeCell ref="R13:U13"/>
    <mergeCell ref="R15:U15"/>
    <mergeCell ref="W15:AE15"/>
    <mergeCell ref="W17:AE17"/>
    <mergeCell ref="AC19:AE19"/>
    <mergeCell ref="E19:M19"/>
    <mergeCell ref="B15:D15"/>
    <mergeCell ref="B17:D17"/>
    <mergeCell ref="B19:D19"/>
    <mergeCell ref="R19:U19"/>
    <mergeCell ref="Q17:U17"/>
    <mergeCell ref="E15:M15"/>
    <mergeCell ref="E17:M17"/>
    <mergeCell ref="A21:AF21"/>
    <mergeCell ref="R25:AA25"/>
    <mergeCell ref="AC30:AE30"/>
    <mergeCell ref="AC32:AE32"/>
    <mergeCell ref="A27:AF27"/>
    <mergeCell ref="N23:S23"/>
    <mergeCell ref="B23:G23"/>
    <mergeCell ref="X30:AB30"/>
    <mergeCell ref="X32:AB32"/>
    <mergeCell ref="T30:W30"/>
    <mergeCell ref="O30:S30"/>
    <mergeCell ref="P32:S32"/>
    <mergeCell ref="L32:N32"/>
    <mergeCell ref="H32:K32"/>
    <mergeCell ref="L34:N34"/>
    <mergeCell ref="U63:AD63"/>
    <mergeCell ref="M63:S63"/>
    <mergeCell ref="B63:I63"/>
    <mergeCell ref="AC34:AE34"/>
    <mergeCell ref="E32:F32"/>
    <mergeCell ref="B32:D32"/>
    <mergeCell ref="E34:F34"/>
    <mergeCell ref="B34:D34"/>
    <mergeCell ref="G34:K34"/>
    <mergeCell ref="X34:AB34"/>
    <mergeCell ref="Q43:AA43"/>
    <mergeCell ref="K87:AB89"/>
    <mergeCell ref="G90:AB90"/>
    <mergeCell ref="T34:W34"/>
    <mergeCell ref="P34:S34"/>
    <mergeCell ref="U79:AD79"/>
  </mergeCells>
  <hyperlinks>
    <hyperlink ref="G90:AB90" r:id="rId1" location="AirMaster!A1" display="Please click here for more details"/>
    <hyperlink ref="G90" r:id="rId2" location="AirView!A1" display="?"/>
    <hyperlink ref="G97:AB97" r:id="rId3" location="AirView!A1" display="Please click here for more details"/>
    <hyperlink ref="G97" r:id="rId4" location="AirView!A1" display="?"/>
  </hyperlinks>
  <pageMargins left="0.78322916666666698" right="0.578125" top="0.375" bottom="0" header="0.3" footer="0"/>
  <pageSetup scale="73"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063" r:id="rId8" name="Drop Down 39">
              <controlPr defaultSize="0" autoLine="0" autoPict="0">
                <anchor moveWithCells="1">
                  <from>
                    <xdr:col>5</xdr:col>
                    <xdr:colOff>114300</xdr:colOff>
                    <xdr:row>29</xdr:row>
                    <xdr:rowOff>9525</xdr:rowOff>
                  </from>
                  <to>
                    <xdr:col>13</xdr:col>
                    <xdr:colOff>57150</xdr:colOff>
                    <xdr:row>29</xdr:row>
                    <xdr:rowOff>161925</xdr:rowOff>
                  </to>
                </anchor>
              </controlPr>
            </control>
          </mc:Choice>
        </mc:AlternateContent>
        <mc:AlternateContent xmlns:mc="http://schemas.openxmlformats.org/markup-compatibility/2006">
          <mc:Choice Requires="x14">
            <control shapeId="1065" r:id="rId9" name="Drop Down 41">
              <controlPr defaultSize="0" autoLine="0" autoPict="0">
                <anchor moveWithCells="1">
                  <from>
                    <xdr:col>19</xdr:col>
                    <xdr:colOff>47625</xdr:colOff>
                    <xdr:row>30</xdr:row>
                    <xdr:rowOff>47625</xdr:rowOff>
                  </from>
                  <to>
                    <xdr:col>20</xdr:col>
                    <xdr:colOff>57150</xdr:colOff>
                    <xdr:row>31</xdr:row>
                    <xdr:rowOff>142875</xdr:rowOff>
                  </to>
                </anchor>
              </controlPr>
            </control>
          </mc:Choice>
        </mc:AlternateContent>
        <mc:AlternateContent xmlns:mc="http://schemas.openxmlformats.org/markup-compatibility/2006">
          <mc:Choice Requires="x14">
            <control shapeId="1066" r:id="rId10" name="Drop Down 42">
              <controlPr defaultSize="0" autoLine="0" autoPict="0">
                <anchor moveWithCells="1">
                  <from>
                    <xdr:col>13</xdr:col>
                    <xdr:colOff>28575</xdr:colOff>
                    <xdr:row>42</xdr:row>
                    <xdr:rowOff>0</xdr:rowOff>
                  </from>
                  <to>
                    <xdr:col>16</xdr:col>
                    <xdr:colOff>228600</xdr:colOff>
                    <xdr:row>42</xdr:row>
                    <xdr:rowOff>142875</xdr:rowOff>
                  </to>
                </anchor>
              </controlPr>
            </control>
          </mc:Choice>
        </mc:AlternateContent>
        <mc:AlternateContent xmlns:mc="http://schemas.openxmlformats.org/markup-compatibility/2006">
          <mc:Choice Requires="x14">
            <control shapeId="1067" r:id="rId11" name="Drop Down 43">
              <controlPr defaultSize="0" autoLine="0" autoPict="0">
                <anchor moveWithCells="1">
                  <from>
                    <xdr:col>19</xdr:col>
                    <xdr:colOff>95250</xdr:colOff>
                    <xdr:row>46</xdr:row>
                    <xdr:rowOff>9525</xdr:rowOff>
                  </from>
                  <to>
                    <xdr:col>23</xdr:col>
                    <xdr:colOff>190500</xdr:colOff>
                    <xdr:row>46</xdr:row>
                    <xdr:rowOff>142875</xdr:rowOff>
                  </to>
                </anchor>
              </controlPr>
            </control>
          </mc:Choice>
        </mc:AlternateContent>
        <mc:AlternateContent xmlns:mc="http://schemas.openxmlformats.org/markup-compatibility/2006">
          <mc:Choice Requires="x14">
            <control shapeId="1068" r:id="rId12" name="Drop Down 44">
              <controlPr defaultSize="0" autoLine="0" autoPict="0">
                <anchor moveWithCells="1">
                  <from>
                    <xdr:col>12</xdr:col>
                    <xdr:colOff>190500</xdr:colOff>
                    <xdr:row>44</xdr:row>
                    <xdr:rowOff>19050</xdr:rowOff>
                  </from>
                  <to>
                    <xdr:col>20</xdr:col>
                    <xdr:colOff>95250</xdr:colOff>
                    <xdr:row>44</xdr:row>
                    <xdr:rowOff>152400</xdr:rowOff>
                  </to>
                </anchor>
              </controlPr>
            </control>
          </mc:Choice>
        </mc:AlternateContent>
        <mc:AlternateContent xmlns:mc="http://schemas.openxmlformats.org/markup-compatibility/2006">
          <mc:Choice Requires="x14">
            <control shapeId="1070" r:id="rId13" name="Drop Down 46">
              <controlPr defaultSize="0" autoLine="0" autoPict="0">
                <anchor moveWithCells="1">
                  <from>
                    <xdr:col>24</xdr:col>
                    <xdr:colOff>171450</xdr:colOff>
                    <xdr:row>52</xdr:row>
                    <xdr:rowOff>9525</xdr:rowOff>
                  </from>
                  <to>
                    <xdr:col>29</xdr:col>
                    <xdr:colOff>133350</xdr:colOff>
                    <xdr:row>52</xdr:row>
                    <xdr:rowOff>161925</xdr:rowOff>
                  </to>
                </anchor>
              </controlPr>
            </control>
          </mc:Choice>
        </mc:AlternateContent>
        <mc:AlternateContent xmlns:mc="http://schemas.openxmlformats.org/markup-compatibility/2006">
          <mc:Choice Requires="x14">
            <control shapeId="1071" r:id="rId14" name="Drop Down 47">
              <controlPr defaultSize="0" autoLine="0" autoPict="0">
                <anchor moveWithCells="1">
                  <from>
                    <xdr:col>14</xdr:col>
                    <xdr:colOff>66675</xdr:colOff>
                    <xdr:row>56</xdr:row>
                    <xdr:rowOff>9525</xdr:rowOff>
                  </from>
                  <to>
                    <xdr:col>21</xdr:col>
                    <xdr:colOff>114300</xdr:colOff>
                    <xdr:row>56</xdr:row>
                    <xdr:rowOff>142875</xdr:rowOff>
                  </to>
                </anchor>
              </controlPr>
            </control>
          </mc:Choice>
        </mc:AlternateContent>
        <mc:AlternateContent xmlns:mc="http://schemas.openxmlformats.org/markup-compatibility/2006">
          <mc:Choice Requires="x14">
            <control shapeId="1087" r:id="rId15" name="Drop Down 63">
              <controlPr defaultSize="0" autoLine="0" autoPict="0">
                <anchor moveWithCells="1">
                  <from>
                    <xdr:col>12</xdr:col>
                    <xdr:colOff>0</xdr:colOff>
                    <xdr:row>63</xdr:row>
                    <xdr:rowOff>0</xdr:rowOff>
                  </from>
                  <to>
                    <xdr:col>19</xdr:col>
                    <xdr:colOff>0</xdr:colOff>
                    <xdr:row>69</xdr:row>
                    <xdr:rowOff>9525</xdr:rowOff>
                  </to>
                </anchor>
              </controlPr>
            </control>
          </mc:Choice>
        </mc:AlternateContent>
        <mc:AlternateContent xmlns:mc="http://schemas.openxmlformats.org/markup-compatibility/2006">
          <mc:Choice Requires="x14">
            <control shapeId="1153" r:id="rId16" name="Drop Down 129">
              <controlPr defaultSize="0" autoLine="0" autoPict="0">
                <anchor moveWithCells="1">
                  <from>
                    <xdr:col>20</xdr:col>
                    <xdr:colOff>9525</xdr:colOff>
                    <xdr:row>63</xdr:row>
                    <xdr:rowOff>0</xdr:rowOff>
                  </from>
                  <to>
                    <xdr:col>29</xdr:col>
                    <xdr:colOff>238125</xdr:colOff>
                    <xdr:row>69</xdr:row>
                    <xdr:rowOff>9525</xdr:rowOff>
                  </to>
                </anchor>
              </controlPr>
            </control>
          </mc:Choice>
        </mc:AlternateContent>
        <mc:AlternateContent xmlns:mc="http://schemas.openxmlformats.org/markup-compatibility/2006">
          <mc:Choice Requires="x14">
            <control shapeId="1235" r:id="rId17" name="Drop Down 211">
              <controlPr defaultSize="0" autoLine="0" autoPict="0">
                <anchor moveWithCells="1">
                  <from>
                    <xdr:col>24</xdr:col>
                    <xdr:colOff>95250</xdr:colOff>
                    <xdr:row>88</xdr:row>
                    <xdr:rowOff>0</xdr:rowOff>
                  </from>
                  <to>
                    <xdr:col>26</xdr:col>
                    <xdr:colOff>161925</xdr:colOff>
                    <xdr:row>89</xdr:row>
                    <xdr:rowOff>19050</xdr:rowOff>
                  </to>
                </anchor>
              </controlPr>
            </control>
          </mc:Choice>
        </mc:AlternateContent>
        <mc:AlternateContent xmlns:mc="http://schemas.openxmlformats.org/markup-compatibility/2006">
          <mc:Choice Requires="x14">
            <control shapeId="1236" r:id="rId18" name="Drop Down 212">
              <controlPr defaultSize="0" autoLine="0" autoPict="0">
                <anchor moveWithCells="1">
                  <from>
                    <xdr:col>24</xdr:col>
                    <xdr:colOff>104775</xdr:colOff>
                    <xdr:row>94</xdr:row>
                    <xdr:rowOff>9525</xdr:rowOff>
                  </from>
                  <to>
                    <xdr:col>27</xdr:col>
                    <xdr:colOff>247650</xdr:colOff>
                    <xdr:row>95</xdr:row>
                    <xdr:rowOff>0</xdr:rowOff>
                  </to>
                </anchor>
              </controlPr>
            </control>
          </mc:Choice>
        </mc:AlternateContent>
        <mc:AlternateContent xmlns:mc="http://schemas.openxmlformats.org/markup-compatibility/2006">
          <mc:Choice Requires="x14">
            <control shapeId="1243" r:id="rId19" name="Drop Down 219">
              <controlPr defaultSize="0" autoLine="0" autoPict="0">
                <anchor moveWithCells="1">
                  <from>
                    <xdr:col>19</xdr:col>
                    <xdr:colOff>161925</xdr:colOff>
                    <xdr:row>50</xdr:row>
                    <xdr:rowOff>0</xdr:rowOff>
                  </from>
                  <to>
                    <xdr:col>21</xdr:col>
                    <xdr:colOff>152400</xdr:colOff>
                    <xdr:row>50</xdr:row>
                    <xdr:rowOff>161925</xdr:rowOff>
                  </to>
                </anchor>
              </controlPr>
            </control>
          </mc:Choice>
        </mc:AlternateContent>
        <mc:AlternateContent xmlns:mc="http://schemas.openxmlformats.org/markup-compatibility/2006">
          <mc:Choice Requires="x14">
            <control shapeId="1244" r:id="rId20" name="Drop Down 220">
              <controlPr defaultSize="0" autoLine="0" autoPict="0">
                <anchor moveWithCells="1">
                  <from>
                    <xdr:col>6</xdr:col>
                    <xdr:colOff>171450</xdr:colOff>
                    <xdr:row>22</xdr:row>
                    <xdr:rowOff>0</xdr:rowOff>
                  </from>
                  <to>
                    <xdr:col>12</xdr:col>
                    <xdr:colOff>85725</xdr:colOff>
                    <xdr:row>22</xdr:row>
                    <xdr:rowOff>142875</xdr:rowOff>
                  </to>
                </anchor>
              </controlPr>
            </control>
          </mc:Choice>
        </mc:AlternateContent>
        <mc:AlternateContent xmlns:mc="http://schemas.openxmlformats.org/markup-compatibility/2006">
          <mc:Choice Requires="x14">
            <control shapeId="1245" r:id="rId21" name="Drop Down 221">
              <controlPr defaultSize="0" autoLine="0" autoPict="0">
                <anchor moveWithCells="1">
                  <from>
                    <xdr:col>18</xdr:col>
                    <xdr:colOff>276225</xdr:colOff>
                    <xdr:row>22</xdr:row>
                    <xdr:rowOff>9525</xdr:rowOff>
                  </from>
                  <to>
                    <xdr:col>21</xdr:col>
                    <xdr:colOff>95250</xdr:colOff>
                    <xdr:row>22</xdr:row>
                    <xdr:rowOff>152400</xdr:rowOff>
                  </to>
                </anchor>
              </controlPr>
            </control>
          </mc:Choice>
        </mc:AlternateContent>
        <mc:AlternateContent xmlns:mc="http://schemas.openxmlformats.org/markup-compatibility/2006">
          <mc:Choice Requires="x14">
            <control shapeId="1246" r:id="rId22" name="Drop Down 222">
              <controlPr defaultSize="0" autoLine="0" autoPict="0">
                <anchor moveWithCells="1">
                  <from>
                    <xdr:col>8</xdr:col>
                    <xdr:colOff>247650</xdr:colOff>
                    <xdr:row>23</xdr:row>
                    <xdr:rowOff>28575</xdr:rowOff>
                  </from>
                  <to>
                    <xdr:col>13</xdr:col>
                    <xdr:colOff>85725</xdr:colOff>
                    <xdr:row>24</xdr:row>
                    <xdr:rowOff>133350</xdr:rowOff>
                  </to>
                </anchor>
              </controlPr>
            </control>
          </mc:Choice>
        </mc:AlternateContent>
        <mc:AlternateContent xmlns:mc="http://schemas.openxmlformats.org/markup-compatibility/2006">
          <mc:Choice Requires="x14">
            <control shapeId="1247" r:id="rId23" name="Drop Down 223">
              <controlPr defaultSize="0" autoLine="0" autoPict="0">
                <anchor moveWithCells="1">
                  <from>
                    <xdr:col>1</xdr:col>
                    <xdr:colOff>9525</xdr:colOff>
                    <xdr:row>62</xdr:row>
                    <xdr:rowOff>371475</xdr:rowOff>
                  </from>
                  <to>
                    <xdr:col>10</xdr:col>
                    <xdr:colOff>19050</xdr:colOff>
                    <xdr:row>68</xdr:row>
                    <xdr:rowOff>133350</xdr:rowOff>
                  </to>
                </anchor>
              </controlPr>
            </control>
          </mc:Choice>
        </mc:AlternateContent>
        <mc:AlternateContent xmlns:mc="http://schemas.openxmlformats.org/markup-compatibility/2006">
          <mc:Choice Requires="x14">
            <control shapeId="1375" r:id="rId24" name="Drop Down 351">
              <controlPr defaultSize="0" autoLine="0" autoPict="0">
                <anchor moveWithCells="1">
                  <from>
                    <xdr:col>20</xdr:col>
                    <xdr:colOff>9525</xdr:colOff>
                    <xdr:row>79</xdr:row>
                    <xdr:rowOff>9525</xdr:rowOff>
                  </from>
                  <to>
                    <xdr:col>29</xdr:col>
                    <xdr:colOff>228600</xdr:colOff>
                    <xdr:row>80</xdr:row>
                    <xdr:rowOff>19050</xdr:rowOff>
                  </to>
                </anchor>
              </controlPr>
            </control>
          </mc:Choice>
        </mc:AlternateContent>
        <mc:AlternateContent xmlns:mc="http://schemas.openxmlformats.org/markup-compatibility/2006">
          <mc:Choice Requires="x14">
            <control shapeId="1426" r:id="rId25" name="Drop Down 402">
              <controlPr defaultSize="0" autoLine="0" autoPict="0">
                <anchor moveWithCells="1">
                  <from>
                    <xdr:col>27</xdr:col>
                    <xdr:colOff>276225</xdr:colOff>
                    <xdr:row>22</xdr:row>
                    <xdr:rowOff>9525</xdr:rowOff>
                  </from>
                  <to>
                    <xdr:col>30</xdr:col>
                    <xdr:colOff>238125</xdr:colOff>
                    <xdr:row>22</xdr:row>
                    <xdr:rowOff>161925</xdr:rowOff>
                  </to>
                </anchor>
              </controlPr>
            </control>
          </mc:Choice>
        </mc:AlternateContent>
        <mc:AlternateContent xmlns:mc="http://schemas.openxmlformats.org/markup-compatibility/2006">
          <mc:Choice Requires="x14">
            <control shapeId="1428" r:id="rId26" name="Drop Down 404">
              <controlPr defaultSize="0" autoLine="0" autoPict="0">
                <anchor moveWithCells="1">
                  <from>
                    <xdr:col>25</xdr:col>
                    <xdr:colOff>0</xdr:colOff>
                    <xdr:row>58</xdr:row>
                    <xdr:rowOff>9525</xdr:rowOff>
                  </from>
                  <to>
                    <xdr:col>27</xdr:col>
                    <xdr:colOff>133350</xdr:colOff>
                    <xdr:row>58</xdr:row>
                    <xdr:rowOff>161925</xdr:rowOff>
                  </to>
                </anchor>
              </controlPr>
            </control>
          </mc:Choice>
        </mc:AlternateContent>
        <mc:AlternateContent xmlns:mc="http://schemas.openxmlformats.org/markup-compatibility/2006">
          <mc:Choice Requires="x14">
            <control shapeId="1429" r:id="rId27" name="Drop Down 405">
              <controlPr defaultSize="0" autoLine="0" autoPict="0">
                <anchor moveWithCells="1">
                  <from>
                    <xdr:col>29</xdr:col>
                    <xdr:colOff>381000</xdr:colOff>
                    <xdr:row>56</xdr:row>
                    <xdr:rowOff>9525</xdr:rowOff>
                  </from>
                  <to>
                    <xdr:col>30</xdr:col>
                    <xdr:colOff>381000</xdr:colOff>
                    <xdr:row>56</xdr:row>
                    <xdr:rowOff>152400</xdr:rowOff>
                  </to>
                </anchor>
              </controlPr>
            </control>
          </mc:Choice>
        </mc:AlternateContent>
        <mc:AlternateContent xmlns:mc="http://schemas.openxmlformats.org/markup-compatibility/2006">
          <mc:Choice Requires="x14">
            <control shapeId="1430" r:id="rId28" name="Drop Down 406">
              <controlPr defaultSize="0" autoLine="0" autoPict="0">
                <anchor moveWithCells="1">
                  <from>
                    <xdr:col>27</xdr:col>
                    <xdr:colOff>85725</xdr:colOff>
                    <xdr:row>24</xdr:row>
                    <xdr:rowOff>0</xdr:rowOff>
                  </from>
                  <to>
                    <xdr:col>30</xdr:col>
                    <xdr:colOff>238125</xdr:colOff>
                    <xdr:row>24</xdr:row>
                    <xdr:rowOff>152400</xdr:rowOff>
                  </to>
                </anchor>
              </controlPr>
            </control>
          </mc:Choice>
        </mc:AlternateContent>
        <mc:AlternateContent xmlns:mc="http://schemas.openxmlformats.org/markup-compatibility/2006">
          <mc:Choice Requires="x14">
            <control shapeId="1437" r:id="rId29" name="Check Box 413">
              <controlPr defaultSize="0" autoFill="0" autoLine="0" autoPict="0">
                <anchor moveWithCells="1">
                  <from>
                    <xdr:col>9</xdr:col>
                    <xdr:colOff>0</xdr:colOff>
                    <xdr:row>63</xdr:row>
                    <xdr:rowOff>0</xdr:rowOff>
                  </from>
                  <to>
                    <xdr:col>11</xdr:col>
                    <xdr:colOff>0</xdr:colOff>
                    <xdr:row>69</xdr:row>
                    <xdr:rowOff>0</xdr:rowOff>
                  </to>
                </anchor>
              </controlPr>
            </control>
          </mc:Choice>
        </mc:AlternateContent>
        <mc:AlternateContent xmlns:mc="http://schemas.openxmlformats.org/markup-compatibility/2006">
          <mc:Choice Requires="x14">
            <control shapeId="1454" r:id="rId30" name="Check Box 430">
              <controlPr defaultSize="0" autoFill="0" autoLine="0" autoPict="0">
                <anchor moveWithCells="1">
                  <from>
                    <xdr:col>19</xdr:col>
                    <xdr:colOff>180975</xdr:colOff>
                    <xdr:row>63</xdr:row>
                    <xdr:rowOff>0</xdr:rowOff>
                  </from>
                  <to>
                    <xdr:col>20</xdr:col>
                    <xdr:colOff>9525</xdr:colOff>
                    <xdr:row>69</xdr:row>
                    <xdr:rowOff>0</xdr:rowOff>
                  </to>
                </anchor>
              </controlPr>
            </control>
          </mc:Choice>
        </mc:AlternateContent>
        <mc:AlternateContent xmlns:mc="http://schemas.openxmlformats.org/markup-compatibility/2006">
          <mc:Choice Requires="x14">
            <control shapeId="1474" r:id="rId31" name="Check Box 450">
              <controlPr defaultSize="0" autoFill="0" autoLine="0" autoPict="0">
                <anchor moveWithCells="1">
                  <from>
                    <xdr:col>29</xdr:col>
                    <xdr:colOff>247650</xdr:colOff>
                    <xdr:row>63</xdr:row>
                    <xdr:rowOff>0</xdr:rowOff>
                  </from>
                  <to>
                    <xdr:col>30</xdr:col>
                    <xdr:colOff>228600</xdr:colOff>
                    <xdr:row>69</xdr:row>
                    <xdr:rowOff>0</xdr:rowOff>
                  </to>
                </anchor>
              </controlPr>
            </control>
          </mc:Choice>
        </mc:AlternateContent>
        <mc:AlternateContent xmlns:mc="http://schemas.openxmlformats.org/markup-compatibility/2006">
          <mc:Choice Requires="x14">
            <control shapeId="1523" r:id="rId32" name="Drop Down 499">
              <controlPr defaultSize="0" autoLine="0" autoPict="0">
                <anchor moveWithCells="1">
                  <from>
                    <xdr:col>1</xdr:col>
                    <xdr:colOff>9525</xdr:colOff>
                    <xdr:row>69</xdr:row>
                    <xdr:rowOff>0</xdr:rowOff>
                  </from>
                  <to>
                    <xdr:col>10</xdr:col>
                    <xdr:colOff>19050</xdr:colOff>
                    <xdr:row>69</xdr:row>
                    <xdr:rowOff>133350</xdr:rowOff>
                  </to>
                </anchor>
              </controlPr>
            </control>
          </mc:Choice>
        </mc:AlternateContent>
        <mc:AlternateContent xmlns:mc="http://schemas.openxmlformats.org/markup-compatibility/2006">
          <mc:Choice Requires="x14">
            <control shapeId="1524" r:id="rId33" name="Drop Down 500">
              <controlPr defaultSize="0" autoLine="0" autoPict="0">
                <anchor moveWithCells="1">
                  <from>
                    <xdr:col>1</xdr:col>
                    <xdr:colOff>9525</xdr:colOff>
                    <xdr:row>70</xdr:row>
                    <xdr:rowOff>0</xdr:rowOff>
                  </from>
                  <to>
                    <xdr:col>10</xdr:col>
                    <xdr:colOff>19050</xdr:colOff>
                    <xdr:row>70</xdr:row>
                    <xdr:rowOff>133350</xdr:rowOff>
                  </to>
                </anchor>
              </controlPr>
            </control>
          </mc:Choice>
        </mc:AlternateContent>
        <mc:AlternateContent xmlns:mc="http://schemas.openxmlformats.org/markup-compatibility/2006">
          <mc:Choice Requires="x14">
            <control shapeId="1525" r:id="rId34" name="Drop Down 501">
              <controlPr defaultSize="0" autoLine="0" autoPict="0">
                <anchor moveWithCells="1">
                  <from>
                    <xdr:col>1</xdr:col>
                    <xdr:colOff>9525</xdr:colOff>
                    <xdr:row>71</xdr:row>
                    <xdr:rowOff>0</xdr:rowOff>
                  </from>
                  <to>
                    <xdr:col>10</xdr:col>
                    <xdr:colOff>19050</xdr:colOff>
                    <xdr:row>71</xdr:row>
                    <xdr:rowOff>133350</xdr:rowOff>
                  </to>
                </anchor>
              </controlPr>
            </control>
          </mc:Choice>
        </mc:AlternateContent>
        <mc:AlternateContent xmlns:mc="http://schemas.openxmlformats.org/markup-compatibility/2006">
          <mc:Choice Requires="x14">
            <control shapeId="1526" r:id="rId35" name="Drop Down 502">
              <controlPr defaultSize="0" autoLine="0" autoPict="0">
                <anchor moveWithCells="1">
                  <from>
                    <xdr:col>1</xdr:col>
                    <xdr:colOff>9525</xdr:colOff>
                    <xdr:row>72</xdr:row>
                    <xdr:rowOff>0</xdr:rowOff>
                  </from>
                  <to>
                    <xdr:col>10</xdr:col>
                    <xdr:colOff>19050</xdr:colOff>
                    <xdr:row>72</xdr:row>
                    <xdr:rowOff>133350</xdr:rowOff>
                  </to>
                </anchor>
              </controlPr>
            </control>
          </mc:Choice>
        </mc:AlternateContent>
        <mc:AlternateContent xmlns:mc="http://schemas.openxmlformats.org/markup-compatibility/2006">
          <mc:Choice Requires="x14">
            <control shapeId="1527" r:id="rId36" name="Drop Down 503">
              <controlPr defaultSize="0" autoLine="0" autoPict="0">
                <anchor moveWithCells="1">
                  <from>
                    <xdr:col>1</xdr:col>
                    <xdr:colOff>9525</xdr:colOff>
                    <xdr:row>73</xdr:row>
                    <xdr:rowOff>0</xdr:rowOff>
                  </from>
                  <to>
                    <xdr:col>10</xdr:col>
                    <xdr:colOff>19050</xdr:colOff>
                    <xdr:row>73</xdr:row>
                    <xdr:rowOff>133350</xdr:rowOff>
                  </to>
                </anchor>
              </controlPr>
            </control>
          </mc:Choice>
        </mc:AlternateContent>
        <mc:AlternateContent xmlns:mc="http://schemas.openxmlformats.org/markup-compatibility/2006">
          <mc:Choice Requires="x14">
            <control shapeId="1528" r:id="rId37" name="Drop Down 504">
              <controlPr defaultSize="0" autoLine="0" autoPict="0">
                <anchor moveWithCells="1">
                  <from>
                    <xdr:col>1</xdr:col>
                    <xdr:colOff>9525</xdr:colOff>
                    <xdr:row>74</xdr:row>
                    <xdr:rowOff>0</xdr:rowOff>
                  </from>
                  <to>
                    <xdr:col>10</xdr:col>
                    <xdr:colOff>19050</xdr:colOff>
                    <xdr:row>74</xdr:row>
                    <xdr:rowOff>133350</xdr:rowOff>
                  </to>
                </anchor>
              </controlPr>
            </control>
          </mc:Choice>
        </mc:AlternateContent>
        <mc:AlternateContent xmlns:mc="http://schemas.openxmlformats.org/markup-compatibility/2006">
          <mc:Choice Requires="x14">
            <control shapeId="1529" r:id="rId38" name="Drop Down 505">
              <controlPr defaultSize="0" autoLine="0" autoPict="0">
                <anchor moveWithCells="1">
                  <from>
                    <xdr:col>1</xdr:col>
                    <xdr:colOff>9525</xdr:colOff>
                    <xdr:row>75</xdr:row>
                    <xdr:rowOff>0</xdr:rowOff>
                  </from>
                  <to>
                    <xdr:col>10</xdr:col>
                    <xdr:colOff>19050</xdr:colOff>
                    <xdr:row>75</xdr:row>
                    <xdr:rowOff>133350</xdr:rowOff>
                  </to>
                </anchor>
              </controlPr>
            </control>
          </mc:Choice>
        </mc:AlternateContent>
        <mc:AlternateContent xmlns:mc="http://schemas.openxmlformats.org/markup-compatibility/2006">
          <mc:Choice Requires="x14">
            <control shapeId="1530" r:id="rId39" name="Drop Down 506">
              <controlPr defaultSize="0" autoLine="0" autoPict="0">
                <anchor moveWithCells="1">
                  <from>
                    <xdr:col>1</xdr:col>
                    <xdr:colOff>9525</xdr:colOff>
                    <xdr:row>76</xdr:row>
                    <xdr:rowOff>0</xdr:rowOff>
                  </from>
                  <to>
                    <xdr:col>10</xdr:col>
                    <xdr:colOff>19050</xdr:colOff>
                    <xdr:row>76</xdr:row>
                    <xdr:rowOff>133350</xdr:rowOff>
                  </to>
                </anchor>
              </controlPr>
            </control>
          </mc:Choice>
        </mc:AlternateContent>
        <mc:AlternateContent xmlns:mc="http://schemas.openxmlformats.org/markup-compatibility/2006">
          <mc:Choice Requires="x14">
            <control shapeId="1531" r:id="rId40" name="Drop Down 507">
              <controlPr defaultSize="0" autoLine="0" autoPict="0">
                <anchor moveWithCells="1">
                  <from>
                    <xdr:col>1</xdr:col>
                    <xdr:colOff>9525</xdr:colOff>
                    <xdr:row>77</xdr:row>
                    <xdr:rowOff>0</xdr:rowOff>
                  </from>
                  <to>
                    <xdr:col>10</xdr:col>
                    <xdr:colOff>19050</xdr:colOff>
                    <xdr:row>77</xdr:row>
                    <xdr:rowOff>133350</xdr:rowOff>
                  </to>
                </anchor>
              </controlPr>
            </control>
          </mc:Choice>
        </mc:AlternateContent>
        <mc:AlternateContent xmlns:mc="http://schemas.openxmlformats.org/markup-compatibility/2006">
          <mc:Choice Requires="x14">
            <control shapeId="1532" r:id="rId41" name="Drop Down 508">
              <controlPr defaultSize="0" autoLine="0" autoPict="0">
                <anchor moveWithCells="1">
                  <from>
                    <xdr:col>1</xdr:col>
                    <xdr:colOff>9525</xdr:colOff>
                    <xdr:row>78</xdr:row>
                    <xdr:rowOff>0</xdr:rowOff>
                  </from>
                  <to>
                    <xdr:col>10</xdr:col>
                    <xdr:colOff>19050</xdr:colOff>
                    <xdr:row>78</xdr:row>
                    <xdr:rowOff>133350</xdr:rowOff>
                  </to>
                </anchor>
              </controlPr>
            </control>
          </mc:Choice>
        </mc:AlternateContent>
        <mc:AlternateContent xmlns:mc="http://schemas.openxmlformats.org/markup-compatibility/2006">
          <mc:Choice Requires="x14">
            <control shapeId="1533" r:id="rId42" name="Drop Down 509">
              <controlPr defaultSize="0" autoLine="0" autoPict="0">
                <anchor moveWithCells="1">
                  <from>
                    <xdr:col>1</xdr:col>
                    <xdr:colOff>9525</xdr:colOff>
                    <xdr:row>79</xdr:row>
                    <xdr:rowOff>0</xdr:rowOff>
                  </from>
                  <to>
                    <xdr:col>10</xdr:col>
                    <xdr:colOff>19050</xdr:colOff>
                    <xdr:row>79</xdr:row>
                    <xdr:rowOff>133350</xdr:rowOff>
                  </to>
                </anchor>
              </controlPr>
            </control>
          </mc:Choice>
        </mc:AlternateContent>
        <mc:AlternateContent xmlns:mc="http://schemas.openxmlformats.org/markup-compatibility/2006">
          <mc:Choice Requires="x14">
            <control shapeId="1534" r:id="rId43" name="Drop Down 510">
              <controlPr defaultSize="0" autoLine="0" autoPict="0">
                <anchor moveWithCells="1">
                  <from>
                    <xdr:col>1</xdr:col>
                    <xdr:colOff>9525</xdr:colOff>
                    <xdr:row>80</xdr:row>
                    <xdr:rowOff>0</xdr:rowOff>
                  </from>
                  <to>
                    <xdr:col>10</xdr:col>
                    <xdr:colOff>19050</xdr:colOff>
                    <xdr:row>80</xdr:row>
                    <xdr:rowOff>133350</xdr:rowOff>
                  </to>
                </anchor>
              </controlPr>
            </control>
          </mc:Choice>
        </mc:AlternateContent>
        <mc:AlternateContent xmlns:mc="http://schemas.openxmlformats.org/markup-compatibility/2006">
          <mc:Choice Requires="x14">
            <control shapeId="1535" r:id="rId44" name="Drop Down 511">
              <controlPr defaultSize="0" autoLine="0" autoPict="0">
                <anchor moveWithCells="1">
                  <from>
                    <xdr:col>1</xdr:col>
                    <xdr:colOff>9525</xdr:colOff>
                    <xdr:row>81</xdr:row>
                    <xdr:rowOff>0</xdr:rowOff>
                  </from>
                  <to>
                    <xdr:col>10</xdr:col>
                    <xdr:colOff>19050</xdr:colOff>
                    <xdr:row>81</xdr:row>
                    <xdr:rowOff>133350</xdr:rowOff>
                  </to>
                </anchor>
              </controlPr>
            </control>
          </mc:Choice>
        </mc:AlternateContent>
        <mc:AlternateContent xmlns:mc="http://schemas.openxmlformats.org/markup-compatibility/2006">
          <mc:Choice Requires="x14">
            <control shapeId="1536" r:id="rId45" name="Drop Down 512">
              <controlPr defaultSize="0" autoLine="0" autoPict="0">
                <anchor moveWithCells="1">
                  <from>
                    <xdr:col>1</xdr:col>
                    <xdr:colOff>9525</xdr:colOff>
                    <xdr:row>82</xdr:row>
                    <xdr:rowOff>0</xdr:rowOff>
                  </from>
                  <to>
                    <xdr:col>10</xdr:col>
                    <xdr:colOff>19050</xdr:colOff>
                    <xdr:row>82</xdr:row>
                    <xdr:rowOff>133350</xdr:rowOff>
                  </to>
                </anchor>
              </controlPr>
            </control>
          </mc:Choice>
        </mc:AlternateContent>
        <mc:AlternateContent xmlns:mc="http://schemas.openxmlformats.org/markup-compatibility/2006">
          <mc:Choice Requires="x14">
            <control shapeId="1537" r:id="rId46" name="Drop Down 513">
              <controlPr defaultSize="0" autoLine="0" autoPict="0">
                <anchor moveWithCells="1">
                  <from>
                    <xdr:col>12</xdr:col>
                    <xdr:colOff>0</xdr:colOff>
                    <xdr:row>69</xdr:row>
                    <xdr:rowOff>0</xdr:rowOff>
                  </from>
                  <to>
                    <xdr:col>19</xdr:col>
                    <xdr:colOff>0</xdr:colOff>
                    <xdr:row>70</xdr:row>
                    <xdr:rowOff>9525</xdr:rowOff>
                  </to>
                </anchor>
              </controlPr>
            </control>
          </mc:Choice>
        </mc:AlternateContent>
        <mc:AlternateContent xmlns:mc="http://schemas.openxmlformats.org/markup-compatibility/2006">
          <mc:Choice Requires="x14">
            <control shapeId="1538" r:id="rId47" name="Drop Down 514">
              <controlPr defaultSize="0" autoLine="0" autoPict="0">
                <anchor moveWithCells="1">
                  <from>
                    <xdr:col>12</xdr:col>
                    <xdr:colOff>0</xdr:colOff>
                    <xdr:row>70</xdr:row>
                    <xdr:rowOff>0</xdr:rowOff>
                  </from>
                  <to>
                    <xdr:col>19</xdr:col>
                    <xdr:colOff>0</xdr:colOff>
                    <xdr:row>71</xdr:row>
                    <xdr:rowOff>9525</xdr:rowOff>
                  </to>
                </anchor>
              </controlPr>
            </control>
          </mc:Choice>
        </mc:AlternateContent>
        <mc:AlternateContent xmlns:mc="http://schemas.openxmlformats.org/markup-compatibility/2006">
          <mc:Choice Requires="x14">
            <control shapeId="1539" r:id="rId48" name="Drop Down 515">
              <controlPr defaultSize="0" autoLine="0" autoPict="0">
                <anchor moveWithCells="1">
                  <from>
                    <xdr:col>12</xdr:col>
                    <xdr:colOff>0</xdr:colOff>
                    <xdr:row>71</xdr:row>
                    <xdr:rowOff>0</xdr:rowOff>
                  </from>
                  <to>
                    <xdr:col>19</xdr:col>
                    <xdr:colOff>0</xdr:colOff>
                    <xdr:row>72</xdr:row>
                    <xdr:rowOff>9525</xdr:rowOff>
                  </to>
                </anchor>
              </controlPr>
            </control>
          </mc:Choice>
        </mc:AlternateContent>
        <mc:AlternateContent xmlns:mc="http://schemas.openxmlformats.org/markup-compatibility/2006">
          <mc:Choice Requires="x14">
            <control shapeId="1540" r:id="rId49" name="Drop Down 516">
              <controlPr defaultSize="0" autoLine="0" autoPict="0">
                <anchor moveWithCells="1">
                  <from>
                    <xdr:col>12</xdr:col>
                    <xdr:colOff>0</xdr:colOff>
                    <xdr:row>72</xdr:row>
                    <xdr:rowOff>0</xdr:rowOff>
                  </from>
                  <to>
                    <xdr:col>19</xdr:col>
                    <xdr:colOff>0</xdr:colOff>
                    <xdr:row>73</xdr:row>
                    <xdr:rowOff>9525</xdr:rowOff>
                  </to>
                </anchor>
              </controlPr>
            </control>
          </mc:Choice>
        </mc:AlternateContent>
        <mc:AlternateContent xmlns:mc="http://schemas.openxmlformats.org/markup-compatibility/2006">
          <mc:Choice Requires="x14">
            <control shapeId="1541" r:id="rId50" name="Drop Down 517">
              <controlPr defaultSize="0" autoLine="0" autoPict="0">
                <anchor moveWithCells="1">
                  <from>
                    <xdr:col>12</xdr:col>
                    <xdr:colOff>0</xdr:colOff>
                    <xdr:row>73</xdr:row>
                    <xdr:rowOff>0</xdr:rowOff>
                  </from>
                  <to>
                    <xdr:col>19</xdr:col>
                    <xdr:colOff>0</xdr:colOff>
                    <xdr:row>74</xdr:row>
                    <xdr:rowOff>9525</xdr:rowOff>
                  </to>
                </anchor>
              </controlPr>
            </control>
          </mc:Choice>
        </mc:AlternateContent>
        <mc:AlternateContent xmlns:mc="http://schemas.openxmlformats.org/markup-compatibility/2006">
          <mc:Choice Requires="x14">
            <control shapeId="1542" r:id="rId51" name="Drop Down 518">
              <controlPr defaultSize="0" autoLine="0" autoPict="0">
                <anchor moveWithCells="1">
                  <from>
                    <xdr:col>12</xdr:col>
                    <xdr:colOff>0</xdr:colOff>
                    <xdr:row>74</xdr:row>
                    <xdr:rowOff>0</xdr:rowOff>
                  </from>
                  <to>
                    <xdr:col>19</xdr:col>
                    <xdr:colOff>0</xdr:colOff>
                    <xdr:row>75</xdr:row>
                    <xdr:rowOff>9525</xdr:rowOff>
                  </to>
                </anchor>
              </controlPr>
            </control>
          </mc:Choice>
        </mc:AlternateContent>
        <mc:AlternateContent xmlns:mc="http://schemas.openxmlformats.org/markup-compatibility/2006">
          <mc:Choice Requires="x14">
            <control shapeId="1543" r:id="rId52" name="Drop Down 519">
              <controlPr defaultSize="0" autoLine="0" autoPict="0">
                <anchor moveWithCells="1">
                  <from>
                    <xdr:col>12</xdr:col>
                    <xdr:colOff>0</xdr:colOff>
                    <xdr:row>75</xdr:row>
                    <xdr:rowOff>0</xdr:rowOff>
                  </from>
                  <to>
                    <xdr:col>19</xdr:col>
                    <xdr:colOff>0</xdr:colOff>
                    <xdr:row>76</xdr:row>
                    <xdr:rowOff>9525</xdr:rowOff>
                  </to>
                </anchor>
              </controlPr>
            </control>
          </mc:Choice>
        </mc:AlternateContent>
        <mc:AlternateContent xmlns:mc="http://schemas.openxmlformats.org/markup-compatibility/2006">
          <mc:Choice Requires="x14">
            <control shapeId="1544" r:id="rId53" name="Drop Down 520">
              <controlPr defaultSize="0" autoLine="0" autoPict="0">
                <anchor moveWithCells="1">
                  <from>
                    <xdr:col>12</xdr:col>
                    <xdr:colOff>0</xdr:colOff>
                    <xdr:row>76</xdr:row>
                    <xdr:rowOff>0</xdr:rowOff>
                  </from>
                  <to>
                    <xdr:col>19</xdr:col>
                    <xdr:colOff>0</xdr:colOff>
                    <xdr:row>77</xdr:row>
                    <xdr:rowOff>9525</xdr:rowOff>
                  </to>
                </anchor>
              </controlPr>
            </control>
          </mc:Choice>
        </mc:AlternateContent>
        <mc:AlternateContent xmlns:mc="http://schemas.openxmlformats.org/markup-compatibility/2006">
          <mc:Choice Requires="x14">
            <control shapeId="1545" r:id="rId54" name="Drop Down 521">
              <controlPr defaultSize="0" autoLine="0" autoPict="0">
                <anchor moveWithCells="1">
                  <from>
                    <xdr:col>12</xdr:col>
                    <xdr:colOff>0</xdr:colOff>
                    <xdr:row>77</xdr:row>
                    <xdr:rowOff>0</xdr:rowOff>
                  </from>
                  <to>
                    <xdr:col>19</xdr:col>
                    <xdr:colOff>0</xdr:colOff>
                    <xdr:row>78</xdr:row>
                    <xdr:rowOff>9525</xdr:rowOff>
                  </to>
                </anchor>
              </controlPr>
            </control>
          </mc:Choice>
        </mc:AlternateContent>
        <mc:AlternateContent xmlns:mc="http://schemas.openxmlformats.org/markup-compatibility/2006">
          <mc:Choice Requires="x14">
            <control shapeId="1546" r:id="rId55" name="Drop Down 522">
              <controlPr defaultSize="0" autoLine="0" autoPict="0">
                <anchor moveWithCells="1">
                  <from>
                    <xdr:col>12</xdr:col>
                    <xdr:colOff>0</xdr:colOff>
                    <xdr:row>78</xdr:row>
                    <xdr:rowOff>0</xdr:rowOff>
                  </from>
                  <to>
                    <xdr:col>19</xdr:col>
                    <xdr:colOff>0</xdr:colOff>
                    <xdr:row>79</xdr:row>
                    <xdr:rowOff>9525</xdr:rowOff>
                  </to>
                </anchor>
              </controlPr>
            </control>
          </mc:Choice>
        </mc:AlternateContent>
        <mc:AlternateContent xmlns:mc="http://schemas.openxmlformats.org/markup-compatibility/2006">
          <mc:Choice Requires="x14">
            <control shapeId="1547" r:id="rId56" name="Drop Down 523">
              <controlPr defaultSize="0" autoLine="0" autoPict="0">
                <anchor moveWithCells="1">
                  <from>
                    <xdr:col>12</xdr:col>
                    <xdr:colOff>0</xdr:colOff>
                    <xdr:row>79</xdr:row>
                    <xdr:rowOff>0</xdr:rowOff>
                  </from>
                  <to>
                    <xdr:col>19</xdr:col>
                    <xdr:colOff>0</xdr:colOff>
                    <xdr:row>80</xdr:row>
                    <xdr:rowOff>9525</xdr:rowOff>
                  </to>
                </anchor>
              </controlPr>
            </control>
          </mc:Choice>
        </mc:AlternateContent>
        <mc:AlternateContent xmlns:mc="http://schemas.openxmlformats.org/markup-compatibility/2006">
          <mc:Choice Requires="x14">
            <control shapeId="1548" r:id="rId57" name="Drop Down 524">
              <controlPr defaultSize="0" autoLine="0" autoPict="0">
                <anchor moveWithCells="1">
                  <from>
                    <xdr:col>12</xdr:col>
                    <xdr:colOff>0</xdr:colOff>
                    <xdr:row>80</xdr:row>
                    <xdr:rowOff>0</xdr:rowOff>
                  </from>
                  <to>
                    <xdr:col>19</xdr:col>
                    <xdr:colOff>0</xdr:colOff>
                    <xdr:row>81</xdr:row>
                    <xdr:rowOff>9525</xdr:rowOff>
                  </to>
                </anchor>
              </controlPr>
            </control>
          </mc:Choice>
        </mc:AlternateContent>
        <mc:AlternateContent xmlns:mc="http://schemas.openxmlformats.org/markup-compatibility/2006">
          <mc:Choice Requires="x14">
            <control shapeId="1549" r:id="rId58" name="Drop Down 525">
              <controlPr defaultSize="0" autoLine="0" autoPict="0">
                <anchor moveWithCells="1">
                  <from>
                    <xdr:col>12</xdr:col>
                    <xdr:colOff>0</xdr:colOff>
                    <xdr:row>81</xdr:row>
                    <xdr:rowOff>0</xdr:rowOff>
                  </from>
                  <to>
                    <xdr:col>19</xdr:col>
                    <xdr:colOff>0</xdr:colOff>
                    <xdr:row>82</xdr:row>
                    <xdr:rowOff>9525</xdr:rowOff>
                  </to>
                </anchor>
              </controlPr>
            </control>
          </mc:Choice>
        </mc:AlternateContent>
        <mc:AlternateContent xmlns:mc="http://schemas.openxmlformats.org/markup-compatibility/2006">
          <mc:Choice Requires="x14">
            <control shapeId="1550" r:id="rId59" name="Drop Down 526">
              <controlPr defaultSize="0" autoLine="0" autoPict="0">
                <anchor moveWithCells="1">
                  <from>
                    <xdr:col>12</xdr:col>
                    <xdr:colOff>0</xdr:colOff>
                    <xdr:row>82</xdr:row>
                    <xdr:rowOff>0</xdr:rowOff>
                  </from>
                  <to>
                    <xdr:col>19</xdr:col>
                    <xdr:colOff>0</xdr:colOff>
                    <xdr:row>83</xdr:row>
                    <xdr:rowOff>9525</xdr:rowOff>
                  </to>
                </anchor>
              </controlPr>
            </control>
          </mc:Choice>
        </mc:AlternateContent>
        <mc:AlternateContent xmlns:mc="http://schemas.openxmlformats.org/markup-compatibility/2006">
          <mc:Choice Requires="x14">
            <control shapeId="1551" r:id="rId60" name="Check Box 527">
              <controlPr defaultSize="0" autoFill="0" autoLine="0" autoPict="0">
                <anchor moveWithCells="1">
                  <from>
                    <xdr:col>11</xdr:col>
                    <xdr:colOff>28575</xdr:colOff>
                    <xdr:row>63</xdr:row>
                    <xdr:rowOff>0</xdr:rowOff>
                  </from>
                  <to>
                    <xdr:col>11</xdr:col>
                    <xdr:colOff>238125</xdr:colOff>
                    <xdr:row>69</xdr:row>
                    <xdr:rowOff>0</xdr:rowOff>
                  </to>
                </anchor>
              </controlPr>
            </control>
          </mc:Choice>
        </mc:AlternateContent>
        <mc:AlternateContent xmlns:mc="http://schemas.openxmlformats.org/markup-compatibility/2006">
          <mc:Choice Requires="x14">
            <control shapeId="1552" r:id="rId61" name="Check Box 528">
              <controlPr defaultSize="0" autoFill="0" autoLine="0" autoPict="0">
                <anchor moveWithCells="1">
                  <from>
                    <xdr:col>11</xdr:col>
                    <xdr:colOff>28575</xdr:colOff>
                    <xdr:row>69</xdr:row>
                    <xdr:rowOff>0</xdr:rowOff>
                  </from>
                  <to>
                    <xdr:col>11</xdr:col>
                    <xdr:colOff>238125</xdr:colOff>
                    <xdr:row>70</xdr:row>
                    <xdr:rowOff>0</xdr:rowOff>
                  </to>
                </anchor>
              </controlPr>
            </control>
          </mc:Choice>
        </mc:AlternateContent>
        <mc:AlternateContent xmlns:mc="http://schemas.openxmlformats.org/markup-compatibility/2006">
          <mc:Choice Requires="x14">
            <control shapeId="1553" r:id="rId62" name="Check Box 529">
              <controlPr defaultSize="0" autoFill="0" autoLine="0" autoPict="0">
                <anchor moveWithCells="1">
                  <from>
                    <xdr:col>11</xdr:col>
                    <xdr:colOff>28575</xdr:colOff>
                    <xdr:row>70</xdr:row>
                    <xdr:rowOff>0</xdr:rowOff>
                  </from>
                  <to>
                    <xdr:col>11</xdr:col>
                    <xdr:colOff>238125</xdr:colOff>
                    <xdr:row>71</xdr:row>
                    <xdr:rowOff>0</xdr:rowOff>
                  </to>
                </anchor>
              </controlPr>
            </control>
          </mc:Choice>
        </mc:AlternateContent>
        <mc:AlternateContent xmlns:mc="http://schemas.openxmlformats.org/markup-compatibility/2006">
          <mc:Choice Requires="x14">
            <control shapeId="1554" r:id="rId63" name="Check Box 530">
              <controlPr defaultSize="0" autoFill="0" autoLine="0" autoPict="0">
                <anchor moveWithCells="1">
                  <from>
                    <xdr:col>11</xdr:col>
                    <xdr:colOff>28575</xdr:colOff>
                    <xdr:row>71</xdr:row>
                    <xdr:rowOff>0</xdr:rowOff>
                  </from>
                  <to>
                    <xdr:col>11</xdr:col>
                    <xdr:colOff>238125</xdr:colOff>
                    <xdr:row>72</xdr:row>
                    <xdr:rowOff>0</xdr:rowOff>
                  </to>
                </anchor>
              </controlPr>
            </control>
          </mc:Choice>
        </mc:AlternateContent>
        <mc:AlternateContent xmlns:mc="http://schemas.openxmlformats.org/markup-compatibility/2006">
          <mc:Choice Requires="x14">
            <control shapeId="1555" r:id="rId64" name="Check Box 531">
              <controlPr defaultSize="0" autoFill="0" autoLine="0" autoPict="0">
                <anchor moveWithCells="1">
                  <from>
                    <xdr:col>11</xdr:col>
                    <xdr:colOff>28575</xdr:colOff>
                    <xdr:row>72</xdr:row>
                    <xdr:rowOff>0</xdr:rowOff>
                  </from>
                  <to>
                    <xdr:col>11</xdr:col>
                    <xdr:colOff>238125</xdr:colOff>
                    <xdr:row>73</xdr:row>
                    <xdr:rowOff>0</xdr:rowOff>
                  </to>
                </anchor>
              </controlPr>
            </control>
          </mc:Choice>
        </mc:AlternateContent>
        <mc:AlternateContent xmlns:mc="http://schemas.openxmlformats.org/markup-compatibility/2006">
          <mc:Choice Requires="x14">
            <control shapeId="1556" r:id="rId65" name="Check Box 532">
              <controlPr defaultSize="0" autoFill="0" autoLine="0" autoPict="0">
                <anchor moveWithCells="1">
                  <from>
                    <xdr:col>11</xdr:col>
                    <xdr:colOff>28575</xdr:colOff>
                    <xdr:row>73</xdr:row>
                    <xdr:rowOff>0</xdr:rowOff>
                  </from>
                  <to>
                    <xdr:col>11</xdr:col>
                    <xdr:colOff>238125</xdr:colOff>
                    <xdr:row>74</xdr:row>
                    <xdr:rowOff>0</xdr:rowOff>
                  </to>
                </anchor>
              </controlPr>
            </control>
          </mc:Choice>
        </mc:AlternateContent>
        <mc:AlternateContent xmlns:mc="http://schemas.openxmlformats.org/markup-compatibility/2006">
          <mc:Choice Requires="x14">
            <control shapeId="1557" r:id="rId66" name="Check Box 533">
              <controlPr defaultSize="0" autoFill="0" autoLine="0" autoPict="0">
                <anchor moveWithCells="1">
                  <from>
                    <xdr:col>11</xdr:col>
                    <xdr:colOff>28575</xdr:colOff>
                    <xdr:row>74</xdr:row>
                    <xdr:rowOff>0</xdr:rowOff>
                  </from>
                  <to>
                    <xdr:col>11</xdr:col>
                    <xdr:colOff>238125</xdr:colOff>
                    <xdr:row>75</xdr:row>
                    <xdr:rowOff>0</xdr:rowOff>
                  </to>
                </anchor>
              </controlPr>
            </control>
          </mc:Choice>
        </mc:AlternateContent>
        <mc:AlternateContent xmlns:mc="http://schemas.openxmlformats.org/markup-compatibility/2006">
          <mc:Choice Requires="x14">
            <control shapeId="1558" r:id="rId67" name="Check Box 534">
              <controlPr defaultSize="0" autoFill="0" autoLine="0" autoPict="0">
                <anchor moveWithCells="1">
                  <from>
                    <xdr:col>11</xdr:col>
                    <xdr:colOff>28575</xdr:colOff>
                    <xdr:row>75</xdr:row>
                    <xdr:rowOff>0</xdr:rowOff>
                  </from>
                  <to>
                    <xdr:col>11</xdr:col>
                    <xdr:colOff>238125</xdr:colOff>
                    <xdr:row>76</xdr:row>
                    <xdr:rowOff>0</xdr:rowOff>
                  </to>
                </anchor>
              </controlPr>
            </control>
          </mc:Choice>
        </mc:AlternateContent>
        <mc:AlternateContent xmlns:mc="http://schemas.openxmlformats.org/markup-compatibility/2006">
          <mc:Choice Requires="x14">
            <control shapeId="1559" r:id="rId68" name="Check Box 535">
              <controlPr defaultSize="0" autoFill="0" autoLine="0" autoPict="0">
                <anchor moveWithCells="1">
                  <from>
                    <xdr:col>11</xdr:col>
                    <xdr:colOff>28575</xdr:colOff>
                    <xdr:row>76</xdr:row>
                    <xdr:rowOff>0</xdr:rowOff>
                  </from>
                  <to>
                    <xdr:col>11</xdr:col>
                    <xdr:colOff>238125</xdr:colOff>
                    <xdr:row>77</xdr:row>
                    <xdr:rowOff>0</xdr:rowOff>
                  </to>
                </anchor>
              </controlPr>
            </control>
          </mc:Choice>
        </mc:AlternateContent>
        <mc:AlternateContent xmlns:mc="http://schemas.openxmlformats.org/markup-compatibility/2006">
          <mc:Choice Requires="x14">
            <control shapeId="1560" r:id="rId69" name="Check Box 536">
              <controlPr defaultSize="0" autoFill="0" autoLine="0" autoPict="0">
                <anchor moveWithCells="1">
                  <from>
                    <xdr:col>11</xdr:col>
                    <xdr:colOff>28575</xdr:colOff>
                    <xdr:row>77</xdr:row>
                    <xdr:rowOff>0</xdr:rowOff>
                  </from>
                  <to>
                    <xdr:col>11</xdr:col>
                    <xdr:colOff>238125</xdr:colOff>
                    <xdr:row>78</xdr:row>
                    <xdr:rowOff>0</xdr:rowOff>
                  </to>
                </anchor>
              </controlPr>
            </control>
          </mc:Choice>
        </mc:AlternateContent>
        <mc:AlternateContent xmlns:mc="http://schemas.openxmlformats.org/markup-compatibility/2006">
          <mc:Choice Requires="x14">
            <control shapeId="1561" r:id="rId70" name="Check Box 537">
              <controlPr defaultSize="0" autoFill="0" autoLine="0" autoPict="0">
                <anchor moveWithCells="1">
                  <from>
                    <xdr:col>11</xdr:col>
                    <xdr:colOff>28575</xdr:colOff>
                    <xdr:row>78</xdr:row>
                    <xdr:rowOff>0</xdr:rowOff>
                  </from>
                  <to>
                    <xdr:col>11</xdr:col>
                    <xdr:colOff>238125</xdr:colOff>
                    <xdr:row>79</xdr:row>
                    <xdr:rowOff>0</xdr:rowOff>
                  </to>
                </anchor>
              </controlPr>
            </control>
          </mc:Choice>
        </mc:AlternateContent>
        <mc:AlternateContent xmlns:mc="http://schemas.openxmlformats.org/markup-compatibility/2006">
          <mc:Choice Requires="x14">
            <control shapeId="1562" r:id="rId71" name="Check Box 538">
              <controlPr defaultSize="0" autoFill="0" autoLine="0" autoPict="0">
                <anchor moveWithCells="1">
                  <from>
                    <xdr:col>11</xdr:col>
                    <xdr:colOff>28575</xdr:colOff>
                    <xdr:row>79</xdr:row>
                    <xdr:rowOff>0</xdr:rowOff>
                  </from>
                  <to>
                    <xdr:col>11</xdr:col>
                    <xdr:colOff>238125</xdr:colOff>
                    <xdr:row>80</xdr:row>
                    <xdr:rowOff>0</xdr:rowOff>
                  </to>
                </anchor>
              </controlPr>
            </control>
          </mc:Choice>
        </mc:AlternateContent>
        <mc:AlternateContent xmlns:mc="http://schemas.openxmlformats.org/markup-compatibility/2006">
          <mc:Choice Requires="x14">
            <control shapeId="1563" r:id="rId72" name="Check Box 539">
              <controlPr defaultSize="0" autoFill="0" autoLine="0" autoPict="0">
                <anchor moveWithCells="1">
                  <from>
                    <xdr:col>11</xdr:col>
                    <xdr:colOff>28575</xdr:colOff>
                    <xdr:row>80</xdr:row>
                    <xdr:rowOff>0</xdr:rowOff>
                  </from>
                  <to>
                    <xdr:col>11</xdr:col>
                    <xdr:colOff>238125</xdr:colOff>
                    <xdr:row>81</xdr:row>
                    <xdr:rowOff>0</xdr:rowOff>
                  </to>
                </anchor>
              </controlPr>
            </control>
          </mc:Choice>
        </mc:AlternateContent>
        <mc:AlternateContent xmlns:mc="http://schemas.openxmlformats.org/markup-compatibility/2006">
          <mc:Choice Requires="x14">
            <control shapeId="1564" r:id="rId73" name="Check Box 540">
              <controlPr defaultSize="0" autoFill="0" autoLine="0" autoPict="0">
                <anchor moveWithCells="1">
                  <from>
                    <xdr:col>11</xdr:col>
                    <xdr:colOff>28575</xdr:colOff>
                    <xdr:row>81</xdr:row>
                    <xdr:rowOff>0</xdr:rowOff>
                  </from>
                  <to>
                    <xdr:col>11</xdr:col>
                    <xdr:colOff>238125</xdr:colOff>
                    <xdr:row>82</xdr:row>
                    <xdr:rowOff>0</xdr:rowOff>
                  </to>
                </anchor>
              </controlPr>
            </control>
          </mc:Choice>
        </mc:AlternateContent>
        <mc:AlternateContent xmlns:mc="http://schemas.openxmlformats.org/markup-compatibility/2006">
          <mc:Choice Requires="x14">
            <control shapeId="1565" r:id="rId74" name="Check Box 541">
              <controlPr defaultSize="0" autoFill="0" autoLine="0" autoPict="0">
                <anchor moveWithCells="1">
                  <from>
                    <xdr:col>11</xdr:col>
                    <xdr:colOff>28575</xdr:colOff>
                    <xdr:row>82</xdr:row>
                    <xdr:rowOff>0</xdr:rowOff>
                  </from>
                  <to>
                    <xdr:col>11</xdr:col>
                    <xdr:colOff>238125</xdr:colOff>
                    <xdr:row>83</xdr:row>
                    <xdr:rowOff>0</xdr:rowOff>
                  </to>
                </anchor>
              </controlPr>
            </control>
          </mc:Choice>
        </mc:AlternateContent>
        <mc:AlternateContent xmlns:mc="http://schemas.openxmlformats.org/markup-compatibility/2006">
          <mc:Choice Requires="x14">
            <control shapeId="1566" r:id="rId75" name="Check Box 542">
              <controlPr defaultSize="0" autoFill="0" autoLine="0" autoPict="0">
                <anchor moveWithCells="1">
                  <from>
                    <xdr:col>9</xdr:col>
                    <xdr:colOff>0</xdr:colOff>
                    <xdr:row>69</xdr:row>
                    <xdr:rowOff>0</xdr:rowOff>
                  </from>
                  <to>
                    <xdr:col>11</xdr:col>
                    <xdr:colOff>0</xdr:colOff>
                    <xdr:row>70</xdr:row>
                    <xdr:rowOff>0</xdr:rowOff>
                  </to>
                </anchor>
              </controlPr>
            </control>
          </mc:Choice>
        </mc:AlternateContent>
        <mc:AlternateContent xmlns:mc="http://schemas.openxmlformats.org/markup-compatibility/2006">
          <mc:Choice Requires="x14">
            <control shapeId="1567" r:id="rId76" name="Check Box 543">
              <controlPr defaultSize="0" autoFill="0" autoLine="0" autoPict="0">
                <anchor moveWithCells="1">
                  <from>
                    <xdr:col>10</xdr:col>
                    <xdr:colOff>0</xdr:colOff>
                    <xdr:row>70</xdr:row>
                    <xdr:rowOff>0</xdr:rowOff>
                  </from>
                  <to>
                    <xdr:col>11</xdr:col>
                    <xdr:colOff>0</xdr:colOff>
                    <xdr:row>71</xdr:row>
                    <xdr:rowOff>0</xdr:rowOff>
                  </to>
                </anchor>
              </controlPr>
            </control>
          </mc:Choice>
        </mc:AlternateContent>
        <mc:AlternateContent xmlns:mc="http://schemas.openxmlformats.org/markup-compatibility/2006">
          <mc:Choice Requires="x14">
            <control shapeId="1568" r:id="rId77" name="Check Box 544">
              <controlPr defaultSize="0" autoFill="0" autoLine="0" autoPict="0">
                <anchor moveWithCells="1">
                  <from>
                    <xdr:col>10</xdr:col>
                    <xdr:colOff>0</xdr:colOff>
                    <xdr:row>71</xdr:row>
                    <xdr:rowOff>0</xdr:rowOff>
                  </from>
                  <to>
                    <xdr:col>11</xdr:col>
                    <xdr:colOff>0</xdr:colOff>
                    <xdr:row>72</xdr:row>
                    <xdr:rowOff>0</xdr:rowOff>
                  </to>
                </anchor>
              </controlPr>
            </control>
          </mc:Choice>
        </mc:AlternateContent>
        <mc:AlternateContent xmlns:mc="http://schemas.openxmlformats.org/markup-compatibility/2006">
          <mc:Choice Requires="x14">
            <control shapeId="1569" r:id="rId78" name="Check Box 545">
              <controlPr defaultSize="0" autoFill="0" autoLine="0" autoPict="0">
                <anchor moveWithCells="1">
                  <from>
                    <xdr:col>10</xdr:col>
                    <xdr:colOff>0</xdr:colOff>
                    <xdr:row>72</xdr:row>
                    <xdr:rowOff>0</xdr:rowOff>
                  </from>
                  <to>
                    <xdr:col>11</xdr:col>
                    <xdr:colOff>0</xdr:colOff>
                    <xdr:row>73</xdr:row>
                    <xdr:rowOff>0</xdr:rowOff>
                  </to>
                </anchor>
              </controlPr>
            </control>
          </mc:Choice>
        </mc:AlternateContent>
        <mc:AlternateContent xmlns:mc="http://schemas.openxmlformats.org/markup-compatibility/2006">
          <mc:Choice Requires="x14">
            <control shapeId="1570" r:id="rId79" name="Check Box 546">
              <controlPr defaultSize="0" autoFill="0" autoLine="0" autoPict="0">
                <anchor moveWithCells="1">
                  <from>
                    <xdr:col>10</xdr:col>
                    <xdr:colOff>0</xdr:colOff>
                    <xdr:row>73</xdr:row>
                    <xdr:rowOff>0</xdr:rowOff>
                  </from>
                  <to>
                    <xdr:col>11</xdr:col>
                    <xdr:colOff>0</xdr:colOff>
                    <xdr:row>74</xdr:row>
                    <xdr:rowOff>0</xdr:rowOff>
                  </to>
                </anchor>
              </controlPr>
            </control>
          </mc:Choice>
        </mc:AlternateContent>
        <mc:AlternateContent xmlns:mc="http://schemas.openxmlformats.org/markup-compatibility/2006">
          <mc:Choice Requires="x14">
            <control shapeId="1571" r:id="rId80" name="Check Box 547">
              <controlPr defaultSize="0" autoFill="0" autoLine="0" autoPict="0">
                <anchor moveWithCells="1">
                  <from>
                    <xdr:col>10</xdr:col>
                    <xdr:colOff>0</xdr:colOff>
                    <xdr:row>74</xdr:row>
                    <xdr:rowOff>0</xdr:rowOff>
                  </from>
                  <to>
                    <xdr:col>11</xdr:col>
                    <xdr:colOff>0</xdr:colOff>
                    <xdr:row>75</xdr:row>
                    <xdr:rowOff>0</xdr:rowOff>
                  </to>
                </anchor>
              </controlPr>
            </control>
          </mc:Choice>
        </mc:AlternateContent>
        <mc:AlternateContent xmlns:mc="http://schemas.openxmlformats.org/markup-compatibility/2006">
          <mc:Choice Requires="x14">
            <control shapeId="1572" r:id="rId81" name="Check Box 548">
              <controlPr defaultSize="0" autoFill="0" autoLine="0" autoPict="0">
                <anchor moveWithCells="1">
                  <from>
                    <xdr:col>10</xdr:col>
                    <xdr:colOff>0</xdr:colOff>
                    <xdr:row>75</xdr:row>
                    <xdr:rowOff>0</xdr:rowOff>
                  </from>
                  <to>
                    <xdr:col>11</xdr:col>
                    <xdr:colOff>0</xdr:colOff>
                    <xdr:row>76</xdr:row>
                    <xdr:rowOff>0</xdr:rowOff>
                  </to>
                </anchor>
              </controlPr>
            </control>
          </mc:Choice>
        </mc:AlternateContent>
        <mc:AlternateContent xmlns:mc="http://schemas.openxmlformats.org/markup-compatibility/2006">
          <mc:Choice Requires="x14">
            <control shapeId="1573" r:id="rId82" name="Check Box 549">
              <controlPr defaultSize="0" autoFill="0" autoLine="0" autoPict="0">
                <anchor moveWithCells="1">
                  <from>
                    <xdr:col>10</xdr:col>
                    <xdr:colOff>0</xdr:colOff>
                    <xdr:row>76</xdr:row>
                    <xdr:rowOff>0</xdr:rowOff>
                  </from>
                  <to>
                    <xdr:col>11</xdr:col>
                    <xdr:colOff>0</xdr:colOff>
                    <xdr:row>77</xdr:row>
                    <xdr:rowOff>0</xdr:rowOff>
                  </to>
                </anchor>
              </controlPr>
            </control>
          </mc:Choice>
        </mc:AlternateContent>
        <mc:AlternateContent xmlns:mc="http://schemas.openxmlformats.org/markup-compatibility/2006">
          <mc:Choice Requires="x14">
            <control shapeId="1574" r:id="rId83" name="Check Box 550">
              <controlPr defaultSize="0" autoFill="0" autoLine="0" autoPict="0">
                <anchor moveWithCells="1">
                  <from>
                    <xdr:col>10</xdr:col>
                    <xdr:colOff>0</xdr:colOff>
                    <xdr:row>77</xdr:row>
                    <xdr:rowOff>0</xdr:rowOff>
                  </from>
                  <to>
                    <xdr:col>11</xdr:col>
                    <xdr:colOff>0</xdr:colOff>
                    <xdr:row>78</xdr:row>
                    <xdr:rowOff>0</xdr:rowOff>
                  </to>
                </anchor>
              </controlPr>
            </control>
          </mc:Choice>
        </mc:AlternateContent>
        <mc:AlternateContent xmlns:mc="http://schemas.openxmlformats.org/markup-compatibility/2006">
          <mc:Choice Requires="x14">
            <control shapeId="1576" r:id="rId84" name="Check Box 552">
              <controlPr defaultSize="0" autoFill="0" autoLine="0" autoPict="0">
                <anchor moveWithCells="1">
                  <from>
                    <xdr:col>10</xdr:col>
                    <xdr:colOff>0</xdr:colOff>
                    <xdr:row>78</xdr:row>
                    <xdr:rowOff>0</xdr:rowOff>
                  </from>
                  <to>
                    <xdr:col>11</xdr:col>
                    <xdr:colOff>0</xdr:colOff>
                    <xdr:row>79</xdr:row>
                    <xdr:rowOff>0</xdr:rowOff>
                  </to>
                </anchor>
              </controlPr>
            </control>
          </mc:Choice>
        </mc:AlternateContent>
        <mc:AlternateContent xmlns:mc="http://schemas.openxmlformats.org/markup-compatibility/2006">
          <mc:Choice Requires="x14">
            <control shapeId="1577" r:id="rId85" name="Check Box 553">
              <controlPr defaultSize="0" autoFill="0" autoLine="0" autoPict="0">
                <anchor moveWithCells="1">
                  <from>
                    <xdr:col>10</xdr:col>
                    <xdr:colOff>0</xdr:colOff>
                    <xdr:row>79</xdr:row>
                    <xdr:rowOff>0</xdr:rowOff>
                  </from>
                  <to>
                    <xdr:col>11</xdr:col>
                    <xdr:colOff>0</xdr:colOff>
                    <xdr:row>80</xdr:row>
                    <xdr:rowOff>0</xdr:rowOff>
                  </to>
                </anchor>
              </controlPr>
            </control>
          </mc:Choice>
        </mc:AlternateContent>
        <mc:AlternateContent xmlns:mc="http://schemas.openxmlformats.org/markup-compatibility/2006">
          <mc:Choice Requires="x14">
            <control shapeId="1578" r:id="rId86" name="Check Box 554">
              <controlPr defaultSize="0" autoFill="0" autoLine="0" autoPict="0">
                <anchor moveWithCells="1">
                  <from>
                    <xdr:col>10</xdr:col>
                    <xdr:colOff>0</xdr:colOff>
                    <xdr:row>80</xdr:row>
                    <xdr:rowOff>0</xdr:rowOff>
                  </from>
                  <to>
                    <xdr:col>11</xdr:col>
                    <xdr:colOff>0</xdr:colOff>
                    <xdr:row>81</xdr:row>
                    <xdr:rowOff>0</xdr:rowOff>
                  </to>
                </anchor>
              </controlPr>
            </control>
          </mc:Choice>
        </mc:AlternateContent>
        <mc:AlternateContent xmlns:mc="http://schemas.openxmlformats.org/markup-compatibility/2006">
          <mc:Choice Requires="x14">
            <control shapeId="1579" r:id="rId87" name="Check Box 555">
              <controlPr defaultSize="0" autoFill="0" autoLine="0" autoPict="0">
                <anchor moveWithCells="1">
                  <from>
                    <xdr:col>10</xdr:col>
                    <xdr:colOff>0</xdr:colOff>
                    <xdr:row>81</xdr:row>
                    <xdr:rowOff>0</xdr:rowOff>
                  </from>
                  <to>
                    <xdr:col>11</xdr:col>
                    <xdr:colOff>0</xdr:colOff>
                    <xdr:row>82</xdr:row>
                    <xdr:rowOff>0</xdr:rowOff>
                  </to>
                </anchor>
              </controlPr>
            </control>
          </mc:Choice>
        </mc:AlternateContent>
        <mc:AlternateContent xmlns:mc="http://schemas.openxmlformats.org/markup-compatibility/2006">
          <mc:Choice Requires="x14">
            <control shapeId="1580" r:id="rId88" name="Check Box 556">
              <controlPr defaultSize="0" autoFill="0" autoLine="0" autoPict="0">
                <anchor moveWithCells="1">
                  <from>
                    <xdr:col>10</xdr:col>
                    <xdr:colOff>0</xdr:colOff>
                    <xdr:row>82</xdr:row>
                    <xdr:rowOff>0</xdr:rowOff>
                  </from>
                  <to>
                    <xdr:col>11</xdr:col>
                    <xdr:colOff>0</xdr:colOff>
                    <xdr:row>83</xdr:row>
                    <xdr:rowOff>0</xdr:rowOff>
                  </to>
                </anchor>
              </controlPr>
            </control>
          </mc:Choice>
        </mc:AlternateContent>
        <mc:AlternateContent xmlns:mc="http://schemas.openxmlformats.org/markup-compatibility/2006">
          <mc:Choice Requires="x14">
            <control shapeId="1581" r:id="rId89" name="Check Box 557">
              <controlPr defaultSize="0" autoFill="0" autoLine="0" autoPict="0">
                <anchor moveWithCells="1">
                  <from>
                    <xdr:col>19</xdr:col>
                    <xdr:colOff>0</xdr:colOff>
                    <xdr:row>63</xdr:row>
                    <xdr:rowOff>0</xdr:rowOff>
                  </from>
                  <to>
                    <xdr:col>19</xdr:col>
                    <xdr:colOff>209550</xdr:colOff>
                    <xdr:row>69</xdr:row>
                    <xdr:rowOff>0</xdr:rowOff>
                  </to>
                </anchor>
              </controlPr>
            </control>
          </mc:Choice>
        </mc:AlternateContent>
        <mc:AlternateContent xmlns:mc="http://schemas.openxmlformats.org/markup-compatibility/2006">
          <mc:Choice Requires="x14">
            <control shapeId="1582" r:id="rId90" name="Check Box 558">
              <controlPr defaultSize="0" autoFill="0" autoLine="0" autoPict="0">
                <anchor moveWithCells="1">
                  <from>
                    <xdr:col>19</xdr:col>
                    <xdr:colOff>0</xdr:colOff>
                    <xdr:row>69</xdr:row>
                    <xdr:rowOff>0</xdr:rowOff>
                  </from>
                  <to>
                    <xdr:col>19</xdr:col>
                    <xdr:colOff>209550</xdr:colOff>
                    <xdr:row>70</xdr:row>
                    <xdr:rowOff>0</xdr:rowOff>
                  </to>
                </anchor>
              </controlPr>
            </control>
          </mc:Choice>
        </mc:AlternateContent>
        <mc:AlternateContent xmlns:mc="http://schemas.openxmlformats.org/markup-compatibility/2006">
          <mc:Choice Requires="x14">
            <control shapeId="1583" r:id="rId91" name="Check Box 559">
              <controlPr defaultSize="0" autoFill="0" autoLine="0" autoPict="0">
                <anchor moveWithCells="1">
                  <from>
                    <xdr:col>19</xdr:col>
                    <xdr:colOff>0</xdr:colOff>
                    <xdr:row>70</xdr:row>
                    <xdr:rowOff>0</xdr:rowOff>
                  </from>
                  <to>
                    <xdr:col>19</xdr:col>
                    <xdr:colOff>209550</xdr:colOff>
                    <xdr:row>71</xdr:row>
                    <xdr:rowOff>0</xdr:rowOff>
                  </to>
                </anchor>
              </controlPr>
            </control>
          </mc:Choice>
        </mc:AlternateContent>
        <mc:AlternateContent xmlns:mc="http://schemas.openxmlformats.org/markup-compatibility/2006">
          <mc:Choice Requires="x14">
            <control shapeId="1584" r:id="rId92" name="Check Box 560">
              <controlPr defaultSize="0" autoFill="0" autoLine="0" autoPict="0">
                <anchor moveWithCells="1">
                  <from>
                    <xdr:col>19</xdr:col>
                    <xdr:colOff>0</xdr:colOff>
                    <xdr:row>71</xdr:row>
                    <xdr:rowOff>0</xdr:rowOff>
                  </from>
                  <to>
                    <xdr:col>19</xdr:col>
                    <xdr:colOff>209550</xdr:colOff>
                    <xdr:row>72</xdr:row>
                    <xdr:rowOff>0</xdr:rowOff>
                  </to>
                </anchor>
              </controlPr>
            </control>
          </mc:Choice>
        </mc:AlternateContent>
        <mc:AlternateContent xmlns:mc="http://schemas.openxmlformats.org/markup-compatibility/2006">
          <mc:Choice Requires="x14">
            <control shapeId="1585" r:id="rId93" name="Check Box 561">
              <controlPr defaultSize="0" autoFill="0" autoLine="0" autoPict="0">
                <anchor moveWithCells="1">
                  <from>
                    <xdr:col>19</xdr:col>
                    <xdr:colOff>0</xdr:colOff>
                    <xdr:row>72</xdr:row>
                    <xdr:rowOff>0</xdr:rowOff>
                  </from>
                  <to>
                    <xdr:col>19</xdr:col>
                    <xdr:colOff>209550</xdr:colOff>
                    <xdr:row>73</xdr:row>
                    <xdr:rowOff>0</xdr:rowOff>
                  </to>
                </anchor>
              </controlPr>
            </control>
          </mc:Choice>
        </mc:AlternateContent>
        <mc:AlternateContent xmlns:mc="http://schemas.openxmlformats.org/markup-compatibility/2006">
          <mc:Choice Requires="x14">
            <control shapeId="1586" r:id="rId94" name="Check Box 562">
              <controlPr defaultSize="0" autoFill="0" autoLine="0" autoPict="0">
                <anchor moveWithCells="1">
                  <from>
                    <xdr:col>19</xdr:col>
                    <xdr:colOff>0</xdr:colOff>
                    <xdr:row>73</xdr:row>
                    <xdr:rowOff>0</xdr:rowOff>
                  </from>
                  <to>
                    <xdr:col>19</xdr:col>
                    <xdr:colOff>209550</xdr:colOff>
                    <xdr:row>74</xdr:row>
                    <xdr:rowOff>0</xdr:rowOff>
                  </to>
                </anchor>
              </controlPr>
            </control>
          </mc:Choice>
        </mc:AlternateContent>
        <mc:AlternateContent xmlns:mc="http://schemas.openxmlformats.org/markup-compatibility/2006">
          <mc:Choice Requires="x14">
            <control shapeId="1587" r:id="rId95" name="Check Box 563">
              <controlPr defaultSize="0" autoFill="0" autoLine="0" autoPict="0">
                <anchor moveWithCells="1">
                  <from>
                    <xdr:col>19</xdr:col>
                    <xdr:colOff>0</xdr:colOff>
                    <xdr:row>74</xdr:row>
                    <xdr:rowOff>0</xdr:rowOff>
                  </from>
                  <to>
                    <xdr:col>19</xdr:col>
                    <xdr:colOff>209550</xdr:colOff>
                    <xdr:row>75</xdr:row>
                    <xdr:rowOff>0</xdr:rowOff>
                  </to>
                </anchor>
              </controlPr>
            </control>
          </mc:Choice>
        </mc:AlternateContent>
        <mc:AlternateContent xmlns:mc="http://schemas.openxmlformats.org/markup-compatibility/2006">
          <mc:Choice Requires="x14">
            <control shapeId="1588" r:id="rId96" name="Check Box 564">
              <controlPr defaultSize="0" autoFill="0" autoLine="0" autoPict="0">
                <anchor moveWithCells="1">
                  <from>
                    <xdr:col>19</xdr:col>
                    <xdr:colOff>0</xdr:colOff>
                    <xdr:row>75</xdr:row>
                    <xdr:rowOff>0</xdr:rowOff>
                  </from>
                  <to>
                    <xdr:col>19</xdr:col>
                    <xdr:colOff>209550</xdr:colOff>
                    <xdr:row>76</xdr:row>
                    <xdr:rowOff>0</xdr:rowOff>
                  </to>
                </anchor>
              </controlPr>
            </control>
          </mc:Choice>
        </mc:AlternateContent>
        <mc:AlternateContent xmlns:mc="http://schemas.openxmlformats.org/markup-compatibility/2006">
          <mc:Choice Requires="x14">
            <control shapeId="1589" r:id="rId97" name="Check Box 565">
              <controlPr defaultSize="0" autoFill="0" autoLine="0" autoPict="0">
                <anchor moveWithCells="1">
                  <from>
                    <xdr:col>19</xdr:col>
                    <xdr:colOff>0</xdr:colOff>
                    <xdr:row>76</xdr:row>
                    <xdr:rowOff>0</xdr:rowOff>
                  </from>
                  <to>
                    <xdr:col>19</xdr:col>
                    <xdr:colOff>209550</xdr:colOff>
                    <xdr:row>77</xdr:row>
                    <xdr:rowOff>0</xdr:rowOff>
                  </to>
                </anchor>
              </controlPr>
            </control>
          </mc:Choice>
        </mc:AlternateContent>
        <mc:AlternateContent xmlns:mc="http://schemas.openxmlformats.org/markup-compatibility/2006">
          <mc:Choice Requires="x14">
            <control shapeId="1590" r:id="rId98" name="Check Box 566">
              <controlPr defaultSize="0" autoFill="0" autoLine="0" autoPict="0">
                <anchor moveWithCells="1">
                  <from>
                    <xdr:col>19</xdr:col>
                    <xdr:colOff>0</xdr:colOff>
                    <xdr:row>77</xdr:row>
                    <xdr:rowOff>0</xdr:rowOff>
                  </from>
                  <to>
                    <xdr:col>19</xdr:col>
                    <xdr:colOff>209550</xdr:colOff>
                    <xdr:row>78</xdr:row>
                    <xdr:rowOff>0</xdr:rowOff>
                  </to>
                </anchor>
              </controlPr>
            </control>
          </mc:Choice>
        </mc:AlternateContent>
        <mc:AlternateContent xmlns:mc="http://schemas.openxmlformats.org/markup-compatibility/2006">
          <mc:Choice Requires="x14">
            <control shapeId="1591" r:id="rId99" name="Check Box 567">
              <controlPr defaultSize="0" autoFill="0" autoLine="0" autoPict="0">
                <anchor moveWithCells="1">
                  <from>
                    <xdr:col>19</xdr:col>
                    <xdr:colOff>0</xdr:colOff>
                    <xdr:row>78</xdr:row>
                    <xdr:rowOff>0</xdr:rowOff>
                  </from>
                  <to>
                    <xdr:col>19</xdr:col>
                    <xdr:colOff>209550</xdr:colOff>
                    <xdr:row>79</xdr:row>
                    <xdr:rowOff>0</xdr:rowOff>
                  </to>
                </anchor>
              </controlPr>
            </control>
          </mc:Choice>
        </mc:AlternateContent>
        <mc:AlternateContent xmlns:mc="http://schemas.openxmlformats.org/markup-compatibility/2006">
          <mc:Choice Requires="x14">
            <control shapeId="1592" r:id="rId100" name="Check Box 568">
              <controlPr defaultSize="0" autoFill="0" autoLine="0" autoPict="0">
                <anchor moveWithCells="1">
                  <from>
                    <xdr:col>19</xdr:col>
                    <xdr:colOff>0</xdr:colOff>
                    <xdr:row>79</xdr:row>
                    <xdr:rowOff>0</xdr:rowOff>
                  </from>
                  <to>
                    <xdr:col>19</xdr:col>
                    <xdr:colOff>209550</xdr:colOff>
                    <xdr:row>80</xdr:row>
                    <xdr:rowOff>0</xdr:rowOff>
                  </to>
                </anchor>
              </controlPr>
            </control>
          </mc:Choice>
        </mc:AlternateContent>
        <mc:AlternateContent xmlns:mc="http://schemas.openxmlformats.org/markup-compatibility/2006">
          <mc:Choice Requires="x14">
            <control shapeId="1593" r:id="rId101" name="Check Box 569">
              <controlPr defaultSize="0" autoFill="0" autoLine="0" autoPict="0">
                <anchor moveWithCells="1">
                  <from>
                    <xdr:col>19</xdr:col>
                    <xdr:colOff>0</xdr:colOff>
                    <xdr:row>80</xdr:row>
                    <xdr:rowOff>0</xdr:rowOff>
                  </from>
                  <to>
                    <xdr:col>19</xdr:col>
                    <xdr:colOff>209550</xdr:colOff>
                    <xdr:row>81</xdr:row>
                    <xdr:rowOff>0</xdr:rowOff>
                  </to>
                </anchor>
              </controlPr>
            </control>
          </mc:Choice>
        </mc:AlternateContent>
        <mc:AlternateContent xmlns:mc="http://schemas.openxmlformats.org/markup-compatibility/2006">
          <mc:Choice Requires="x14">
            <control shapeId="1594" r:id="rId102" name="Check Box 570">
              <controlPr defaultSize="0" autoFill="0" autoLine="0" autoPict="0">
                <anchor moveWithCells="1">
                  <from>
                    <xdr:col>19</xdr:col>
                    <xdr:colOff>0</xdr:colOff>
                    <xdr:row>81</xdr:row>
                    <xdr:rowOff>0</xdr:rowOff>
                  </from>
                  <to>
                    <xdr:col>19</xdr:col>
                    <xdr:colOff>209550</xdr:colOff>
                    <xdr:row>82</xdr:row>
                    <xdr:rowOff>0</xdr:rowOff>
                  </to>
                </anchor>
              </controlPr>
            </control>
          </mc:Choice>
        </mc:AlternateContent>
        <mc:AlternateContent xmlns:mc="http://schemas.openxmlformats.org/markup-compatibility/2006">
          <mc:Choice Requires="x14">
            <control shapeId="1595" r:id="rId103" name="Check Box 571">
              <controlPr defaultSize="0" autoFill="0" autoLine="0" autoPict="0">
                <anchor moveWithCells="1">
                  <from>
                    <xdr:col>19</xdr:col>
                    <xdr:colOff>0</xdr:colOff>
                    <xdr:row>82</xdr:row>
                    <xdr:rowOff>0</xdr:rowOff>
                  </from>
                  <to>
                    <xdr:col>19</xdr:col>
                    <xdr:colOff>209550</xdr:colOff>
                    <xdr:row>83</xdr:row>
                    <xdr:rowOff>0</xdr:rowOff>
                  </to>
                </anchor>
              </controlPr>
            </control>
          </mc:Choice>
        </mc:AlternateContent>
        <mc:AlternateContent xmlns:mc="http://schemas.openxmlformats.org/markup-compatibility/2006">
          <mc:Choice Requires="x14">
            <control shapeId="1596" r:id="rId104" name="Check Box 572">
              <controlPr defaultSize="0" autoFill="0" autoLine="0" autoPict="0">
                <anchor moveWithCells="1">
                  <from>
                    <xdr:col>19</xdr:col>
                    <xdr:colOff>180975</xdr:colOff>
                    <xdr:row>69</xdr:row>
                    <xdr:rowOff>0</xdr:rowOff>
                  </from>
                  <to>
                    <xdr:col>20</xdr:col>
                    <xdr:colOff>9525</xdr:colOff>
                    <xdr:row>70</xdr:row>
                    <xdr:rowOff>0</xdr:rowOff>
                  </to>
                </anchor>
              </controlPr>
            </control>
          </mc:Choice>
        </mc:AlternateContent>
        <mc:AlternateContent xmlns:mc="http://schemas.openxmlformats.org/markup-compatibility/2006">
          <mc:Choice Requires="x14">
            <control shapeId="1597" r:id="rId105" name="Check Box 573">
              <controlPr defaultSize="0" autoFill="0" autoLine="0" autoPict="0">
                <anchor moveWithCells="1">
                  <from>
                    <xdr:col>19</xdr:col>
                    <xdr:colOff>180975</xdr:colOff>
                    <xdr:row>70</xdr:row>
                    <xdr:rowOff>0</xdr:rowOff>
                  </from>
                  <to>
                    <xdr:col>20</xdr:col>
                    <xdr:colOff>9525</xdr:colOff>
                    <xdr:row>71</xdr:row>
                    <xdr:rowOff>0</xdr:rowOff>
                  </to>
                </anchor>
              </controlPr>
            </control>
          </mc:Choice>
        </mc:AlternateContent>
        <mc:AlternateContent xmlns:mc="http://schemas.openxmlformats.org/markup-compatibility/2006">
          <mc:Choice Requires="x14">
            <control shapeId="1598" r:id="rId106" name="Check Box 574">
              <controlPr defaultSize="0" autoFill="0" autoLine="0" autoPict="0">
                <anchor moveWithCells="1">
                  <from>
                    <xdr:col>19</xdr:col>
                    <xdr:colOff>180975</xdr:colOff>
                    <xdr:row>71</xdr:row>
                    <xdr:rowOff>0</xdr:rowOff>
                  </from>
                  <to>
                    <xdr:col>20</xdr:col>
                    <xdr:colOff>9525</xdr:colOff>
                    <xdr:row>72</xdr:row>
                    <xdr:rowOff>0</xdr:rowOff>
                  </to>
                </anchor>
              </controlPr>
            </control>
          </mc:Choice>
        </mc:AlternateContent>
        <mc:AlternateContent xmlns:mc="http://schemas.openxmlformats.org/markup-compatibility/2006">
          <mc:Choice Requires="x14">
            <control shapeId="1599" r:id="rId107" name="Check Box 575">
              <controlPr defaultSize="0" autoFill="0" autoLine="0" autoPict="0">
                <anchor moveWithCells="1">
                  <from>
                    <xdr:col>19</xdr:col>
                    <xdr:colOff>180975</xdr:colOff>
                    <xdr:row>72</xdr:row>
                    <xdr:rowOff>0</xdr:rowOff>
                  </from>
                  <to>
                    <xdr:col>20</xdr:col>
                    <xdr:colOff>9525</xdr:colOff>
                    <xdr:row>73</xdr:row>
                    <xdr:rowOff>0</xdr:rowOff>
                  </to>
                </anchor>
              </controlPr>
            </control>
          </mc:Choice>
        </mc:AlternateContent>
        <mc:AlternateContent xmlns:mc="http://schemas.openxmlformats.org/markup-compatibility/2006">
          <mc:Choice Requires="x14">
            <control shapeId="1600" r:id="rId108" name="Check Box 576">
              <controlPr defaultSize="0" autoFill="0" autoLine="0" autoPict="0">
                <anchor moveWithCells="1">
                  <from>
                    <xdr:col>19</xdr:col>
                    <xdr:colOff>180975</xdr:colOff>
                    <xdr:row>73</xdr:row>
                    <xdr:rowOff>0</xdr:rowOff>
                  </from>
                  <to>
                    <xdr:col>20</xdr:col>
                    <xdr:colOff>9525</xdr:colOff>
                    <xdr:row>74</xdr:row>
                    <xdr:rowOff>0</xdr:rowOff>
                  </to>
                </anchor>
              </controlPr>
            </control>
          </mc:Choice>
        </mc:AlternateContent>
        <mc:AlternateContent xmlns:mc="http://schemas.openxmlformats.org/markup-compatibility/2006">
          <mc:Choice Requires="x14">
            <control shapeId="1601" r:id="rId109" name="Check Box 577">
              <controlPr defaultSize="0" autoFill="0" autoLine="0" autoPict="0">
                <anchor moveWithCells="1">
                  <from>
                    <xdr:col>19</xdr:col>
                    <xdr:colOff>180975</xdr:colOff>
                    <xdr:row>74</xdr:row>
                    <xdr:rowOff>0</xdr:rowOff>
                  </from>
                  <to>
                    <xdr:col>20</xdr:col>
                    <xdr:colOff>9525</xdr:colOff>
                    <xdr:row>75</xdr:row>
                    <xdr:rowOff>0</xdr:rowOff>
                  </to>
                </anchor>
              </controlPr>
            </control>
          </mc:Choice>
        </mc:AlternateContent>
        <mc:AlternateContent xmlns:mc="http://schemas.openxmlformats.org/markup-compatibility/2006">
          <mc:Choice Requires="x14">
            <control shapeId="1602" r:id="rId110" name="Check Box 578">
              <controlPr defaultSize="0" autoFill="0" autoLine="0" autoPict="0">
                <anchor moveWithCells="1">
                  <from>
                    <xdr:col>19</xdr:col>
                    <xdr:colOff>180975</xdr:colOff>
                    <xdr:row>75</xdr:row>
                    <xdr:rowOff>0</xdr:rowOff>
                  </from>
                  <to>
                    <xdr:col>20</xdr:col>
                    <xdr:colOff>9525</xdr:colOff>
                    <xdr:row>76</xdr:row>
                    <xdr:rowOff>0</xdr:rowOff>
                  </to>
                </anchor>
              </controlPr>
            </control>
          </mc:Choice>
        </mc:AlternateContent>
        <mc:AlternateContent xmlns:mc="http://schemas.openxmlformats.org/markup-compatibility/2006">
          <mc:Choice Requires="x14">
            <control shapeId="1603" r:id="rId111" name="Check Box 579">
              <controlPr defaultSize="0" autoFill="0" autoLine="0" autoPict="0">
                <anchor moveWithCells="1">
                  <from>
                    <xdr:col>19</xdr:col>
                    <xdr:colOff>180975</xdr:colOff>
                    <xdr:row>76</xdr:row>
                    <xdr:rowOff>0</xdr:rowOff>
                  </from>
                  <to>
                    <xdr:col>20</xdr:col>
                    <xdr:colOff>9525</xdr:colOff>
                    <xdr:row>77</xdr:row>
                    <xdr:rowOff>0</xdr:rowOff>
                  </to>
                </anchor>
              </controlPr>
            </control>
          </mc:Choice>
        </mc:AlternateContent>
        <mc:AlternateContent xmlns:mc="http://schemas.openxmlformats.org/markup-compatibility/2006">
          <mc:Choice Requires="x14">
            <control shapeId="1604" r:id="rId112" name="Check Box 580">
              <controlPr defaultSize="0" autoFill="0" autoLine="0" autoPict="0">
                <anchor moveWithCells="1">
                  <from>
                    <xdr:col>19</xdr:col>
                    <xdr:colOff>180975</xdr:colOff>
                    <xdr:row>77</xdr:row>
                    <xdr:rowOff>0</xdr:rowOff>
                  </from>
                  <to>
                    <xdr:col>20</xdr:col>
                    <xdr:colOff>9525</xdr:colOff>
                    <xdr:row>78</xdr:row>
                    <xdr:rowOff>0</xdr:rowOff>
                  </to>
                </anchor>
              </controlPr>
            </control>
          </mc:Choice>
        </mc:AlternateContent>
        <mc:AlternateContent xmlns:mc="http://schemas.openxmlformats.org/markup-compatibility/2006">
          <mc:Choice Requires="x14">
            <control shapeId="1605" r:id="rId113" name="Check Box 581">
              <controlPr defaultSize="0" autoFill="0" autoLine="0" autoPict="0">
                <anchor moveWithCells="1">
                  <from>
                    <xdr:col>19</xdr:col>
                    <xdr:colOff>180975</xdr:colOff>
                    <xdr:row>78</xdr:row>
                    <xdr:rowOff>0</xdr:rowOff>
                  </from>
                  <to>
                    <xdr:col>20</xdr:col>
                    <xdr:colOff>9525</xdr:colOff>
                    <xdr:row>79</xdr:row>
                    <xdr:rowOff>0</xdr:rowOff>
                  </to>
                </anchor>
              </controlPr>
            </control>
          </mc:Choice>
        </mc:AlternateContent>
        <mc:AlternateContent xmlns:mc="http://schemas.openxmlformats.org/markup-compatibility/2006">
          <mc:Choice Requires="x14">
            <control shapeId="1606" r:id="rId114" name="Check Box 582">
              <controlPr defaultSize="0" autoFill="0" autoLine="0" autoPict="0">
                <anchor moveWithCells="1">
                  <from>
                    <xdr:col>19</xdr:col>
                    <xdr:colOff>180975</xdr:colOff>
                    <xdr:row>79</xdr:row>
                    <xdr:rowOff>0</xdr:rowOff>
                  </from>
                  <to>
                    <xdr:col>20</xdr:col>
                    <xdr:colOff>9525</xdr:colOff>
                    <xdr:row>80</xdr:row>
                    <xdr:rowOff>0</xdr:rowOff>
                  </to>
                </anchor>
              </controlPr>
            </control>
          </mc:Choice>
        </mc:AlternateContent>
        <mc:AlternateContent xmlns:mc="http://schemas.openxmlformats.org/markup-compatibility/2006">
          <mc:Choice Requires="x14">
            <control shapeId="1607" r:id="rId115" name="Check Box 583">
              <controlPr defaultSize="0" autoFill="0" autoLine="0" autoPict="0">
                <anchor moveWithCells="1">
                  <from>
                    <xdr:col>19</xdr:col>
                    <xdr:colOff>180975</xdr:colOff>
                    <xdr:row>80</xdr:row>
                    <xdr:rowOff>0</xdr:rowOff>
                  </from>
                  <to>
                    <xdr:col>20</xdr:col>
                    <xdr:colOff>9525</xdr:colOff>
                    <xdr:row>81</xdr:row>
                    <xdr:rowOff>0</xdr:rowOff>
                  </to>
                </anchor>
              </controlPr>
            </control>
          </mc:Choice>
        </mc:AlternateContent>
        <mc:AlternateContent xmlns:mc="http://schemas.openxmlformats.org/markup-compatibility/2006">
          <mc:Choice Requires="x14">
            <control shapeId="1608" r:id="rId116" name="Check Box 584">
              <controlPr defaultSize="0" autoFill="0" autoLine="0" autoPict="0">
                <anchor moveWithCells="1">
                  <from>
                    <xdr:col>19</xdr:col>
                    <xdr:colOff>180975</xdr:colOff>
                    <xdr:row>81</xdr:row>
                    <xdr:rowOff>0</xdr:rowOff>
                  </from>
                  <to>
                    <xdr:col>20</xdr:col>
                    <xdr:colOff>9525</xdr:colOff>
                    <xdr:row>82</xdr:row>
                    <xdr:rowOff>0</xdr:rowOff>
                  </to>
                </anchor>
              </controlPr>
            </control>
          </mc:Choice>
        </mc:AlternateContent>
        <mc:AlternateContent xmlns:mc="http://schemas.openxmlformats.org/markup-compatibility/2006">
          <mc:Choice Requires="x14">
            <control shapeId="1609" r:id="rId117" name="Check Box 585">
              <controlPr defaultSize="0" autoFill="0" autoLine="0" autoPict="0">
                <anchor moveWithCells="1">
                  <from>
                    <xdr:col>19</xdr:col>
                    <xdr:colOff>180975</xdr:colOff>
                    <xdr:row>82</xdr:row>
                    <xdr:rowOff>0</xdr:rowOff>
                  </from>
                  <to>
                    <xdr:col>20</xdr:col>
                    <xdr:colOff>9525</xdr:colOff>
                    <xdr:row>83</xdr:row>
                    <xdr:rowOff>0</xdr:rowOff>
                  </to>
                </anchor>
              </controlPr>
            </control>
          </mc:Choice>
        </mc:AlternateContent>
        <mc:AlternateContent xmlns:mc="http://schemas.openxmlformats.org/markup-compatibility/2006">
          <mc:Choice Requires="x14">
            <control shapeId="1619" r:id="rId118" name="Drop Down 595">
              <controlPr defaultSize="0" autoLine="0" autoPict="0">
                <anchor moveWithCells="1">
                  <from>
                    <xdr:col>20</xdr:col>
                    <xdr:colOff>9525</xdr:colOff>
                    <xdr:row>69</xdr:row>
                    <xdr:rowOff>0</xdr:rowOff>
                  </from>
                  <to>
                    <xdr:col>30</xdr:col>
                    <xdr:colOff>0</xdr:colOff>
                    <xdr:row>70</xdr:row>
                    <xdr:rowOff>9525</xdr:rowOff>
                  </to>
                </anchor>
              </controlPr>
            </control>
          </mc:Choice>
        </mc:AlternateContent>
        <mc:AlternateContent xmlns:mc="http://schemas.openxmlformats.org/markup-compatibility/2006">
          <mc:Choice Requires="x14">
            <control shapeId="1620" r:id="rId119" name="Drop Down 596">
              <controlPr defaultSize="0" autoLine="0" autoPict="0">
                <anchor moveWithCells="1">
                  <from>
                    <xdr:col>20</xdr:col>
                    <xdr:colOff>9525</xdr:colOff>
                    <xdr:row>70</xdr:row>
                    <xdr:rowOff>0</xdr:rowOff>
                  </from>
                  <to>
                    <xdr:col>30</xdr:col>
                    <xdr:colOff>0</xdr:colOff>
                    <xdr:row>71</xdr:row>
                    <xdr:rowOff>9525</xdr:rowOff>
                  </to>
                </anchor>
              </controlPr>
            </control>
          </mc:Choice>
        </mc:AlternateContent>
        <mc:AlternateContent xmlns:mc="http://schemas.openxmlformats.org/markup-compatibility/2006">
          <mc:Choice Requires="x14">
            <control shapeId="1621" r:id="rId120" name="Drop Down 597">
              <controlPr defaultSize="0" autoLine="0" autoPict="0">
                <anchor moveWithCells="1">
                  <from>
                    <xdr:col>20</xdr:col>
                    <xdr:colOff>9525</xdr:colOff>
                    <xdr:row>71</xdr:row>
                    <xdr:rowOff>0</xdr:rowOff>
                  </from>
                  <to>
                    <xdr:col>30</xdr:col>
                    <xdr:colOff>0</xdr:colOff>
                    <xdr:row>72</xdr:row>
                    <xdr:rowOff>9525</xdr:rowOff>
                  </to>
                </anchor>
              </controlPr>
            </control>
          </mc:Choice>
        </mc:AlternateContent>
        <mc:AlternateContent xmlns:mc="http://schemas.openxmlformats.org/markup-compatibility/2006">
          <mc:Choice Requires="x14">
            <control shapeId="1622" r:id="rId121" name="Drop Down 598">
              <controlPr defaultSize="0" autoLine="0" autoPict="0">
                <anchor moveWithCells="1">
                  <from>
                    <xdr:col>20</xdr:col>
                    <xdr:colOff>9525</xdr:colOff>
                    <xdr:row>72</xdr:row>
                    <xdr:rowOff>0</xdr:rowOff>
                  </from>
                  <to>
                    <xdr:col>30</xdr:col>
                    <xdr:colOff>0</xdr:colOff>
                    <xdr:row>73</xdr:row>
                    <xdr:rowOff>9525</xdr:rowOff>
                  </to>
                </anchor>
              </controlPr>
            </control>
          </mc:Choice>
        </mc:AlternateContent>
        <mc:AlternateContent xmlns:mc="http://schemas.openxmlformats.org/markup-compatibility/2006">
          <mc:Choice Requires="x14">
            <control shapeId="1623" r:id="rId122" name="Drop Down 599">
              <controlPr defaultSize="0" autoLine="0" autoPict="0">
                <anchor moveWithCells="1">
                  <from>
                    <xdr:col>20</xdr:col>
                    <xdr:colOff>9525</xdr:colOff>
                    <xdr:row>73</xdr:row>
                    <xdr:rowOff>0</xdr:rowOff>
                  </from>
                  <to>
                    <xdr:col>30</xdr:col>
                    <xdr:colOff>0</xdr:colOff>
                    <xdr:row>74</xdr:row>
                    <xdr:rowOff>9525</xdr:rowOff>
                  </to>
                </anchor>
              </controlPr>
            </control>
          </mc:Choice>
        </mc:AlternateContent>
        <mc:AlternateContent xmlns:mc="http://schemas.openxmlformats.org/markup-compatibility/2006">
          <mc:Choice Requires="x14">
            <control shapeId="1624" r:id="rId123" name="Drop Down 600">
              <controlPr defaultSize="0" autoLine="0" autoPict="0">
                <anchor moveWithCells="1">
                  <from>
                    <xdr:col>20</xdr:col>
                    <xdr:colOff>9525</xdr:colOff>
                    <xdr:row>74</xdr:row>
                    <xdr:rowOff>0</xdr:rowOff>
                  </from>
                  <to>
                    <xdr:col>30</xdr:col>
                    <xdr:colOff>0</xdr:colOff>
                    <xdr:row>75</xdr:row>
                    <xdr:rowOff>9525</xdr:rowOff>
                  </to>
                </anchor>
              </controlPr>
            </control>
          </mc:Choice>
        </mc:AlternateContent>
        <mc:AlternateContent xmlns:mc="http://schemas.openxmlformats.org/markup-compatibility/2006">
          <mc:Choice Requires="x14">
            <control shapeId="1625" r:id="rId124" name="Drop Down 601">
              <controlPr defaultSize="0" autoLine="0" autoPict="0">
                <anchor moveWithCells="1">
                  <from>
                    <xdr:col>20</xdr:col>
                    <xdr:colOff>9525</xdr:colOff>
                    <xdr:row>75</xdr:row>
                    <xdr:rowOff>0</xdr:rowOff>
                  </from>
                  <to>
                    <xdr:col>30</xdr:col>
                    <xdr:colOff>0</xdr:colOff>
                    <xdr:row>76</xdr:row>
                    <xdr:rowOff>9525</xdr:rowOff>
                  </to>
                </anchor>
              </controlPr>
            </control>
          </mc:Choice>
        </mc:AlternateContent>
        <mc:AlternateContent xmlns:mc="http://schemas.openxmlformats.org/markup-compatibility/2006">
          <mc:Choice Requires="x14">
            <control shapeId="1626" r:id="rId125" name="Drop Down 602">
              <controlPr defaultSize="0" autoLine="0" autoPict="0">
                <anchor moveWithCells="1">
                  <from>
                    <xdr:col>20</xdr:col>
                    <xdr:colOff>9525</xdr:colOff>
                    <xdr:row>76</xdr:row>
                    <xdr:rowOff>0</xdr:rowOff>
                  </from>
                  <to>
                    <xdr:col>30</xdr:col>
                    <xdr:colOff>0</xdr:colOff>
                    <xdr:row>77</xdr:row>
                    <xdr:rowOff>9525</xdr:rowOff>
                  </to>
                </anchor>
              </controlPr>
            </control>
          </mc:Choice>
        </mc:AlternateContent>
        <mc:AlternateContent xmlns:mc="http://schemas.openxmlformats.org/markup-compatibility/2006">
          <mc:Choice Requires="x14">
            <control shapeId="1627" r:id="rId126" name="Drop Down 603">
              <controlPr defaultSize="0" autoLine="0" autoPict="0">
                <anchor moveWithCells="1">
                  <from>
                    <xdr:col>20</xdr:col>
                    <xdr:colOff>9525</xdr:colOff>
                    <xdr:row>77</xdr:row>
                    <xdr:rowOff>0</xdr:rowOff>
                  </from>
                  <to>
                    <xdr:col>30</xdr:col>
                    <xdr:colOff>0</xdr:colOff>
                    <xdr:row>78</xdr:row>
                    <xdr:rowOff>9525</xdr:rowOff>
                  </to>
                </anchor>
              </controlPr>
            </control>
          </mc:Choice>
        </mc:AlternateContent>
        <mc:AlternateContent xmlns:mc="http://schemas.openxmlformats.org/markup-compatibility/2006">
          <mc:Choice Requires="x14">
            <control shapeId="1628" r:id="rId127" name="Check Box 604">
              <controlPr defaultSize="0" autoFill="0" autoLine="0" autoPict="0">
                <anchor moveWithCells="1">
                  <from>
                    <xdr:col>30</xdr:col>
                    <xdr:colOff>0</xdr:colOff>
                    <xdr:row>69</xdr:row>
                    <xdr:rowOff>0</xdr:rowOff>
                  </from>
                  <to>
                    <xdr:col>30</xdr:col>
                    <xdr:colOff>228600</xdr:colOff>
                    <xdr:row>70</xdr:row>
                    <xdr:rowOff>0</xdr:rowOff>
                  </to>
                </anchor>
              </controlPr>
            </control>
          </mc:Choice>
        </mc:AlternateContent>
        <mc:AlternateContent xmlns:mc="http://schemas.openxmlformats.org/markup-compatibility/2006">
          <mc:Choice Requires="x14">
            <control shapeId="1629" r:id="rId128" name="Check Box 605">
              <controlPr defaultSize="0" autoFill="0" autoLine="0" autoPict="0">
                <anchor moveWithCells="1">
                  <from>
                    <xdr:col>30</xdr:col>
                    <xdr:colOff>0</xdr:colOff>
                    <xdr:row>70</xdr:row>
                    <xdr:rowOff>0</xdr:rowOff>
                  </from>
                  <to>
                    <xdr:col>30</xdr:col>
                    <xdr:colOff>228600</xdr:colOff>
                    <xdr:row>71</xdr:row>
                    <xdr:rowOff>0</xdr:rowOff>
                  </to>
                </anchor>
              </controlPr>
            </control>
          </mc:Choice>
        </mc:AlternateContent>
        <mc:AlternateContent xmlns:mc="http://schemas.openxmlformats.org/markup-compatibility/2006">
          <mc:Choice Requires="x14">
            <control shapeId="1630" r:id="rId129" name="Check Box 606">
              <controlPr defaultSize="0" autoFill="0" autoLine="0" autoPict="0">
                <anchor moveWithCells="1">
                  <from>
                    <xdr:col>30</xdr:col>
                    <xdr:colOff>0</xdr:colOff>
                    <xdr:row>71</xdr:row>
                    <xdr:rowOff>0</xdr:rowOff>
                  </from>
                  <to>
                    <xdr:col>30</xdr:col>
                    <xdr:colOff>228600</xdr:colOff>
                    <xdr:row>72</xdr:row>
                    <xdr:rowOff>0</xdr:rowOff>
                  </to>
                </anchor>
              </controlPr>
            </control>
          </mc:Choice>
        </mc:AlternateContent>
        <mc:AlternateContent xmlns:mc="http://schemas.openxmlformats.org/markup-compatibility/2006">
          <mc:Choice Requires="x14">
            <control shapeId="1631" r:id="rId130" name="Check Box 607">
              <controlPr defaultSize="0" autoFill="0" autoLine="0" autoPict="0">
                <anchor moveWithCells="1">
                  <from>
                    <xdr:col>30</xdr:col>
                    <xdr:colOff>0</xdr:colOff>
                    <xdr:row>72</xdr:row>
                    <xdr:rowOff>0</xdr:rowOff>
                  </from>
                  <to>
                    <xdr:col>30</xdr:col>
                    <xdr:colOff>228600</xdr:colOff>
                    <xdr:row>73</xdr:row>
                    <xdr:rowOff>0</xdr:rowOff>
                  </to>
                </anchor>
              </controlPr>
            </control>
          </mc:Choice>
        </mc:AlternateContent>
        <mc:AlternateContent xmlns:mc="http://schemas.openxmlformats.org/markup-compatibility/2006">
          <mc:Choice Requires="x14">
            <control shapeId="1632" r:id="rId131" name="Check Box 608">
              <controlPr defaultSize="0" autoFill="0" autoLine="0" autoPict="0">
                <anchor moveWithCells="1">
                  <from>
                    <xdr:col>30</xdr:col>
                    <xdr:colOff>0</xdr:colOff>
                    <xdr:row>73</xdr:row>
                    <xdr:rowOff>0</xdr:rowOff>
                  </from>
                  <to>
                    <xdr:col>30</xdr:col>
                    <xdr:colOff>228600</xdr:colOff>
                    <xdr:row>74</xdr:row>
                    <xdr:rowOff>0</xdr:rowOff>
                  </to>
                </anchor>
              </controlPr>
            </control>
          </mc:Choice>
        </mc:AlternateContent>
        <mc:AlternateContent xmlns:mc="http://schemas.openxmlformats.org/markup-compatibility/2006">
          <mc:Choice Requires="x14">
            <control shapeId="1633" r:id="rId132" name="Check Box 609">
              <controlPr defaultSize="0" autoFill="0" autoLine="0" autoPict="0">
                <anchor moveWithCells="1">
                  <from>
                    <xdr:col>30</xdr:col>
                    <xdr:colOff>0</xdr:colOff>
                    <xdr:row>74</xdr:row>
                    <xdr:rowOff>0</xdr:rowOff>
                  </from>
                  <to>
                    <xdr:col>30</xdr:col>
                    <xdr:colOff>228600</xdr:colOff>
                    <xdr:row>75</xdr:row>
                    <xdr:rowOff>0</xdr:rowOff>
                  </to>
                </anchor>
              </controlPr>
            </control>
          </mc:Choice>
        </mc:AlternateContent>
        <mc:AlternateContent xmlns:mc="http://schemas.openxmlformats.org/markup-compatibility/2006">
          <mc:Choice Requires="x14">
            <control shapeId="1634" r:id="rId133" name="Check Box 610">
              <controlPr defaultSize="0" autoFill="0" autoLine="0" autoPict="0">
                <anchor moveWithCells="1">
                  <from>
                    <xdr:col>30</xdr:col>
                    <xdr:colOff>0</xdr:colOff>
                    <xdr:row>75</xdr:row>
                    <xdr:rowOff>0</xdr:rowOff>
                  </from>
                  <to>
                    <xdr:col>30</xdr:col>
                    <xdr:colOff>228600</xdr:colOff>
                    <xdr:row>76</xdr:row>
                    <xdr:rowOff>0</xdr:rowOff>
                  </to>
                </anchor>
              </controlPr>
            </control>
          </mc:Choice>
        </mc:AlternateContent>
        <mc:AlternateContent xmlns:mc="http://schemas.openxmlformats.org/markup-compatibility/2006">
          <mc:Choice Requires="x14">
            <control shapeId="1635" r:id="rId134" name="Check Box 611">
              <controlPr defaultSize="0" autoFill="0" autoLine="0" autoPict="0">
                <anchor moveWithCells="1">
                  <from>
                    <xdr:col>30</xdr:col>
                    <xdr:colOff>0</xdr:colOff>
                    <xdr:row>76</xdr:row>
                    <xdr:rowOff>0</xdr:rowOff>
                  </from>
                  <to>
                    <xdr:col>30</xdr:col>
                    <xdr:colOff>228600</xdr:colOff>
                    <xdr:row>77</xdr:row>
                    <xdr:rowOff>0</xdr:rowOff>
                  </to>
                </anchor>
              </controlPr>
            </control>
          </mc:Choice>
        </mc:AlternateContent>
        <mc:AlternateContent xmlns:mc="http://schemas.openxmlformats.org/markup-compatibility/2006">
          <mc:Choice Requires="x14">
            <control shapeId="1636" r:id="rId135" name="Check Box 612">
              <controlPr defaultSize="0" autoFill="0" autoLine="0" autoPict="0">
                <anchor moveWithCells="1">
                  <from>
                    <xdr:col>30</xdr:col>
                    <xdr:colOff>0</xdr:colOff>
                    <xdr:row>77</xdr:row>
                    <xdr:rowOff>0</xdr:rowOff>
                  </from>
                  <to>
                    <xdr:col>30</xdr:col>
                    <xdr:colOff>228600</xdr:colOff>
                    <xdr:row>78</xdr:row>
                    <xdr:rowOff>0</xdr:rowOff>
                  </to>
                </anchor>
              </controlPr>
            </control>
          </mc:Choice>
        </mc:AlternateContent>
        <mc:AlternateContent xmlns:mc="http://schemas.openxmlformats.org/markup-compatibility/2006">
          <mc:Choice Requires="x14">
            <control shapeId="1637" r:id="rId136" name="Check Box 613">
              <controlPr defaultSize="0" autoFill="0" autoLine="0" autoPict="0">
                <anchor moveWithCells="1">
                  <from>
                    <xdr:col>30</xdr:col>
                    <xdr:colOff>0</xdr:colOff>
                    <xdr:row>79</xdr:row>
                    <xdr:rowOff>0</xdr:rowOff>
                  </from>
                  <to>
                    <xdr:col>30</xdr:col>
                    <xdr:colOff>228600</xdr:colOff>
                    <xdr:row>80</xdr:row>
                    <xdr:rowOff>0</xdr:rowOff>
                  </to>
                </anchor>
              </controlPr>
            </control>
          </mc:Choice>
        </mc:AlternateContent>
        <mc:AlternateContent xmlns:mc="http://schemas.openxmlformats.org/markup-compatibility/2006">
          <mc:Choice Requires="x14">
            <control shapeId="1638" r:id="rId137" name="Check Box 614">
              <controlPr defaultSize="0" autoFill="0" autoLine="0" autoPict="0">
                <anchor moveWithCells="1">
                  <from>
                    <xdr:col>30</xdr:col>
                    <xdr:colOff>0</xdr:colOff>
                    <xdr:row>80</xdr:row>
                    <xdr:rowOff>0</xdr:rowOff>
                  </from>
                  <to>
                    <xdr:col>30</xdr:col>
                    <xdr:colOff>228600</xdr:colOff>
                    <xdr:row>81</xdr:row>
                    <xdr:rowOff>0</xdr:rowOff>
                  </to>
                </anchor>
              </controlPr>
            </control>
          </mc:Choice>
        </mc:AlternateContent>
        <mc:AlternateContent xmlns:mc="http://schemas.openxmlformats.org/markup-compatibility/2006">
          <mc:Choice Requires="x14">
            <control shapeId="1639" r:id="rId138" name="Check Box 615">
              <controlPr defaultSize="0" autoFill="0" autoLine="0" autoPict="0">
                <anchor moveWithCells="1">
                  <from>
                    <xdr:col>30</xdr:col>
                    <xdr:colOff>0</xdr:colOff>
                    <xdr:row>81</xdr:row>
                    <xdr:rowOff>0</xdr:rowOff>
                  </from>
                  <to>
                    <xdr:col>30</xdr:col>
                    <xdr:colOff>228600</xdr:colOff>
                    <xdr:row>82</xdr:row>
                    <xdr:rowOff>0</xdr:rowOff>
                  </to>
                </anchor>
              </controlPr>
            </control>
          </mc:Choice>
        </mc:AlternateContent>
        <mc:AlternateContent xmlns:mc="http://schemas.openxmlformats.org/markup-compatibility/2006">
          <mc:Choice Requires="x14">
            <control shapeId="1640" r:id="rId139" name="Check Box 616">
              <controlPr defaultSize="0" autoFill="0" autoLine="0" autoPict="0">
                <anchor moveWithCells="1">
                  <from>
                    <xdr:col>30</xdr:col>
                    <xdr:colOff>0</xdr:colOff>
                    <xdr:row>82</xdr:row>
                    <xdr:rowOff>0</xdr:rowOff>
                  </from>
                  <to>
                    <xdr:col>30</xdr:col>
                    <xdr:colOff>228600</xdr:colOff>
                    <xdr:row>83</xdr:row>
                    <xdr:rowOff>0</xdr:rowOff>
                  </to>
                </anchor>
              </controlPr>
            </control>
          </mc:Choice>
        </mc:AlternateContent>
        <mc:AlternateContent xmlns:mc="http://schemas.openxmlformats.org/markup-compatibility/2006">
          <mc:Choice Requires="x14">
            <control shapeId="1641" r:id="rId140" name="Check Box 617">
              <controlPr defaultSize="0" autoFill="0" autoLine="0" autoPict="0">
                <anchor moveWithCells="1">
                  <from>
                    <xdr:col>30</xdr:col>
                    <xdr:colOff>200025</xdr:colOff>
                    <xdr:row>63</xdr:row>
                    <xdr:rowOff>0</xdr:rowOff>
                  </from>
                  <to>
                    <xdr:col>31</xdr:col>
                    <xdr:colOff>28575</xdr:colOff>
                    <xdr:row>69</xdr:row>
                    <xdr:rowOff>0</xdr:rowOff>
                  </to>
                </anchor>
              </controlPr>
            </control>
          </mc:Choice>
        </mc:AlternateContent>
        <mc:AlternateContent xmlns:mc="http://schemas.openxmlformats.org/markup-compatibility/2006">
          <mc:Choice Requires="x14">
            <control shapeId="1642" r:id="rId141" name="Check Box 618">
              <controlPr defaultSize="0" autoFill="0" autoLine="0" autoPict="0">
                <anchor moveWithCells="1">
                  <from>
                    <xdr:col>30</xdr:col>
                    <xdr:colOff>200025</xdr:colOff>
                    <xdr:row>69</xdr:row>
                    <xdr:rowOff>0</xdr:rowOff>
                  </from>
                  <to>
                    <xdr:col>31</xdr:col>
                    <xdr:colOff>28575</xdr:colOff>
                    <xdr:row>70</xdr:row>
                    <xdr:rowOff>0</xdr:rowOff>
                  </to>
                </anchor>
              </controlPr>
            </control>
          </mc:Choice>
        </mc:AlternateContent>
        <mc:AlternateContent xmlns:mc="http://schemas.openxmlformats.org/markup-compatibility/2006">
          <mc:Choice Requires="x14">
            <control shapeId="1643" r:id="rId142" name="Check Box 619">
              <controlPr defaultSize="0" autoFill="0" autoLine="0" autoPict="0">
                <anchor moveWithCells="1">
                  <from>
                    <xdr:col>30</xdr:col>
                    <xdr:colOff>200025</xdr:colOff>
                    <xdr:row>70</xdr:row>
                    <xdr:rowOff>0</xdr:rowOff>
                  </from>
                  <to>
                    <xdr:col>31</xdr:col>
                    <xdr:colOff>28575</xdr:colOff>
                    <xdr:row>71</xdr:row>
                    <xdr:rowOff>0</xdr:rowOff>
                  </to>
                </anchor>
              </controlPr>
            </control>
          </mc:Choice>
        </mc:AlternateContent>
        <mc:AlternateContent xmlns:mc="http://schemas.openxmlformats.org/markup-compatibility/2006">
          <mc:Choice Requires="x14">
            <control shapeId="1644" r:id="rId143" name="Check Box 620">
              <controlPr defaultSize="0" autoFill="0" autoLine="0" autoPict="0">
                <anchor moveWithCells="1">
                  <from>
                    <xdr:col>30</xdr:col>
                    <xdr:colOff>200025</xdr:colOff>
                    <xdr:row>71</xdr:row>
                    <xdr:rowOff>0</xdr:rowOff>
                  </from>
                  <to>
                    <xdr:col>31</xdr:col>
                    <xdr:colOff>28575</xdr:colOff>
                    <xdr:row>72</xdr:row>
                    <xdr:rowOff>0</xdr:rowOff>
                  </to>
                </anchor>
              </controlPr>
            </control>
          </mc:Choice>
        </mc:AlternateContent>
        <mc:AlternateContent xmlns:mc="http://schemas.openxmlformats.org/markup-compatibility/2006">
          <mc:Choice Requires="x14">
            <control shapeId="1645" r:id="rId144" name="Check Box 621">
              <controlPr defaultSize="0" autoFill="0" autoLine="0" autoPict="0">
                <anchor moveWithCells="1">
                  <from>
                    <xdr:col>30</xdr:col>
                    <xdr:colOff>200025</xdr:colOff>
                    <xdr:row>72</xdr:row>
                    <xdr:rowOff>0</xdr:rowOff>
                  </from>
                  <to>
                    <xdr:col>31</xdr:col>
                    <xdr:colOff>28575</xdr:colOff>
                    <xdr:row>73</xdr:row>
                    <xdr:rowOff>0</xdr:rowOff>
                  </to>
                </anchor>
              </controlPr>
            </control>
          </mc:Choice>
        </mc:AlternateContent>
        <mc:AlternateContent xmlns:mc="http://schemas.openxmlformats.org/markup-compatibility/2006">
          <mc:Choice Requires="x14">
            <control shapeId="1646" r:id="rId145" name="Check Box 622">
              <controlPr defaultSize="0" autoFill="0" autoLine="0" autoPict="0">
                <anchor moveWithCells="1">
                  <from>
                    <xdr:col>30</xdr:col>
                    <xdr:colOff>200025</xdr:colOff>
                    <xdr:row>73</xdr:row>
                    <xdr:rowOff>0</xdr:rowOff>
                  </from>
                  <to>
                    <xdr:col>31</xdr:col>
                    <xdr:colOff>28575</xdr:colOff>
                    <xdr:row>74</xdr:row>
                    <xdr:rowOff>0</xdr:rowOff>
                  </to>
                </anchor>
              </controlPr>
            </control>
          </mc:Choice>
        </mc:AlternateContent>
        <mc:AlternateContent xmlns:mc="http://schemas.openxmlformats.org/markup-compatibility/2006">
          <mc:Choice Requires="x14">
            <control shapeId="1647" r:id="rId146" name="Check Box 623">
              <controlPr defaultSize="0" autoFill="0" autoLine="0" autoPict="0">
                <anchor moveWithCells="1">
                  <from>
                    <xdr:col>30</xdr:col>
                    <xdr:colOff>200025</xdr:colOff>
                    <xdr:row>74</xdr:row>
                    <xdr:rowOff>0</xdr:rowOff>
                  </from>
                  <to>
                    <xdr:col>31</xdr:col>
                    <xdr:colOff>28575</xdr:colOff>
                    <xdr:row>75</xdr:row>
                    <xdr:rowOff>0</xdr:rowOff>
                  </to>
                </anchor>
              </controlPr>
            </control>
          </mc:Choice>
        </mc:AlternateContent>
        <mc:AlternateContent xmlns:mc="http://schemas.openxmlformats.org/markup-compatibility/2006">
          <mc:Choice Requires="x14">
            <control shapeId="1648" r:id="rId147" name="Check Box 624">
              <controlPr defaultSize="0" autoFill="0" autoLine="0" autoPict="0">
                <anchor moveWithCells="1">
                  <from>
                    <xdr:col>30</xdr:col>
                    <xdr:colOff>200025</xdr:colOff>
                    <xdr:row>75</xdr:row>
                    <xdr:rowOff>0</xdr:rowOff>
                  </from>
                  <to>
                    <xdr:col>31</xdr:col>
                    <xdr:colOff>28575</xdr:colOff>
                    <xdr:row>76</xdr:row>
                    <xdr:rowOff>0</xdr:rowOff>
                  </to>
                </anchor>
              </controlPr>
            </control>
          </mc:Choice>
        </mc:AlternateContent>
        <mc:AlternateContent xmlns:mc="http://schemas.openxmlformats.org/markup-compatibility/2006">
          <mc:Choice Requires="x14">
            <control shapeId="1649" r:id="rId148" name="Check Box 625">
              <controlPr defaultSize="0" autoFill="0" autoLine="0" autoPict="0">
                <anchor moveWithCells="1">
                  <from>
                    <xdr:col>30</xdr:col>
                    <xdr:colOff>200025</xdr:colOff>
                    <xdr:row>76</xdr:row>
                    <xdr:rowOff>0</xdr:rowOff>
                  </from>
                  <to>
                    <xdr:col>31</xdr:col>
                    <xdr:colOff>28575</xdr:colOff>
                    <xdr:row>77</xdr:row>
                    <xdr:rowOff>0</xdr:rowOff>
                  </to>
                </anchor>
              </controlPr>
            </control>
          </mc:Choice>
        </mc:AlternateContent>
        <mc:AlternateContent xmlns:mc="http://schemas.openxmlformats.org/markup-compatibility/2006">
          <mc:Choice Requires="x14">
            <control shapeId="1650" r:id="rId149" name="Check Box 626">
              <controlPr defaultSize="0" autoFill="0" autoLine="0" autoPict="0">
                <anchor moveWithCells="1">
                  <from>
                    <xdr:col>30</xdr:col>
                    <xdr:colOff>200025</xdr:colOff>
                    <xdr:row>77</xdr:row>
                    <xdr:rowOff>0</xdr:rowOff>
                  </from>
                  <to>
                    <xdr:col>31</xdr:col>
                    <xdr:colOff>28575</xdr:colOff>
                    <xdr:row>78</xdr:row>
                    <xdr:rowOff>0</xdr:rowOff>
                  </to>
                </anchor>
              </controlPr>
            </control>
          </mc:Choice>
        </mc:AlternateContent>
        <mc:AlternateContent xmlns:mc="http://schemas.openxmlformats.org/markup-compatibility/2006">
          <mc:Choice Requires="x14">
            <control shapeId="1651" r:id="rId150" name="Check Box 627">
              <controlPr defaultSize="0" autoFill="0" autoLine="0" autoPict="0">
                <anchor moveWithCells="1">
                  <from>
                    <xdr:col>30</xdr:col>
                    <xdr:colOff>200025</xdr:colOff>
                    <xdr:row>79</xdr:row>
                    <xdr:rowOff>0</xdr:rowOff>
                  </from>
                  <to>
                    <xdr:col>31</xdr:col>
                    <xdr:colOff>28575</xdr:colOff>
                    <xdr:row>80</xdr:row>
                    <xdr:rowOff>0</xdr:rowOff>
                  </to>
                </anchor>
              </controlPr>
            </control>
          </mc:Choice>
        </mc:AlternateContent>
        <mc:AlternateContent xmlns:mc="http://schemas.openxmlformats.org/markup-compatibility/2006">
          <mc:Choice Requires="x14">
            <control shapeId="1652" r:id="rId151" name="Check Box 628">
              <controlPr defaultSize="0" autoFill="0" autoLine="0" autoPict="0">
                <anchor moveWithCells="1">
                  <from>
                    <xdr:col>30</xdr:col>
                    <xdr:colOff>200025</xdr:colOff>
                    <xdr:row>80</xdr:row>
                    <xdr:rowOff>0</xdr:rowOff>
                  </from>
                  <to>
                    <xdr:col>31</xdr:col>
                    <xdr:colOff>28575</xdr:colOff>
                    <xdr:row>81</xdr:row>
                    <xdr:rowOff>0</xdr:rowOff>
                  </to>
                </anchor>
              </controlPr>
            </control>
          </mc:Choice>
        </mc:AlternateContent>
        <mc:AlternateContent xmlns:mc="http://schemas.openxmlformats.org/markup-compatibility/2006">
          <mc:Choice Requires="x14">
            <control shapeId="1653" r:id="rId152" name="Check Box 629">
              <controlPr defaultSize="0" autoFill="0" autoLine="0" autoPict="0">
                <anchor moveWithCells="1">
                  <from>
                    <xdr:col>30</xdr:col>
                    <xdr:colOff>200025</xdr:colOff>
                    <xdr:row>81</xdr:row>
                    <xdr:rowOff>0</xdr:rowOff>
                  </from>
                  <to>
                    <xdr:col>31</xdr:col>
                    <xdr:colOff>28575</xdr:colOff>
                    <xdr:row>82</xdr:row>
                    <xdr:rowOff>0</xdr:rowOff>
                  </to>
                </anchor>
              </controlPr>
            </control>
          </mc:Choice>
        </mc:AlternateContent>
        <mc:AlternateContent xmlns:mc="http://schemas.openxmlformats.org/markup-compatibility/2006">
          <mc:Choice Requires="x14">
            <control shapeId="1654" r:id="rId153" name="Check Box 630">
              <controlPr defaultSize="0" autoFill="0" autoLine="0" autoPict="0">
                <anchor moveWithCells="1">
                  <from>
                    <xdr:col>30</xdr:col>
                    <xdr:colOff>200025</xdr:colOff>
                    <xdr:row>82</xdr:row>
                    <xdr:rowOff>0</xdr:rowOff>
                  </from>
                  <to>
                    <xdr:col>31</xdr:col>
                    <xdr:colOff>28575</xdr:colOff>
                    <xdr:row>83</xdr:row>
                    <xdr:rowOff>0</xdr:rowOff>
                  </to>
                </anchor>
              </controlPr>
            </control>
          </mc:Choice>
        </mc:AlternateContent>
        <mc:AlternateContent xmlns:mc="http://schemas.openxmlformats.org/markup-compatibility/2006">
          <mc:Choice Requires="x14">
            <control shapeId="1658" r:id="rId154" name="Drop Down 634">
              <controlPr defaultSize="0" autoLine="0" autoPict="0">
                <anchor moveWithCells="1">
                  <from>
                    <xdr:col>20</xdr:col>
                    <xdr:colOff>9525</xdr:colOff>
                    <xdr:row>80</xdr:row>
                    <xdr:rowOff>9525</xdr:rowOff>
                  </from>
                  <to>
                    <xdr:col>29</xdr:col>
                    <xdr:colOff>228600</xdr:colOff>
                    <xdr:row>81</xdr:row>
                    <xdr:rowOff>19050</xdr:rowOff>
                  </to>
                </anchor>
              </controlPr>
            </control>
          </mc:Choice>
        </mc:AlternateContent>
        <mc:AlternateContent xmlns:mc="http://schemas.openxmlformats.org/markup-compatibility/2006">
          <mc:Choice Requires="x14">
            <control shapeId="1659" r:id="rId155" name="Drop Down 635">
              <controlPr defaultSize="0" autoLine="0" autoPict="0">
                <anchor moveWithCells="1">
                  <from>
                    <xdr:col>20</xdr:col>
                    <xdr:colOff>9525</xdr:colOff>
                    <xdr:row>81</xdr:row>
                    <xdr:rowOff>9525</xdr:rowOff>
                  </from>
                  <to>
                    <xdr:col>29</xdr:col>
                    <xdr:colOff>228600</xdr:colOff>
                    <xdr:row>82</xdr:row>
                    <xdr:rowOff>19050</xdr:rowOff>
                  </to>
                </anchor>
              </controlPr>
            </control>
          </mc:Choice>
        </mc:AlternateContent>
        <mc:AlternateContent xmlns:mc="http://schemas.openxmlformats.org/markup-compatibility/2006">
          <mc:Choice Requires="x14">
            <control shapeId="1660" r:id="rId156" name="Drop Down 636">
              <controlPr defaultSize="0" autoLine="0" autoPict="0">
                <anchor moveWithCells="1">
                  <from>
                    <xdr:col>20</xdr:col>
                    <xdr:colOff>9525</xdr:colOff>
                    <xdr:row>82</xdr:row>
                    <xdr:rowOff>9525</xdr:rowOff>
                  </from>
                  <to>
                    <xdr:col>29</xdr:col>
                    <xdr:colOff>228600</xdr:colOff>
                    <xdr:row>83</xdr:row>
                    <xdr:rowOff>19050</xdr:rowOff>
                  </to>
                </anchor>
              </controlPr>
            </control>
          </mc:Choice>
        </mc:AlternateContent>
        <mc:AlternateContent xmlns:mc="http://schemas.openxmlformats.org/markup-compatibility/2006">
          <mc:Choice Requires="x14">
            <control shapeId="1661" r:id="rId157" name="Drop Down 637">
              <controlPr defaultSize="0" autoLine="0" autoPict="0">
                <anchor moveWithCells="1">
                  <from>
                    <xdr:col>26</xdr:col>
                    <xdr:colOff>104775</xdr:colOff>
                    <xdr:row>41</xdr:row>
                    <xdr:rowOff>85725</xdr:rowOff>
                  </from>
                  <to>
                    <xdr:col>31</xdr:col>
                    <xdr:colOff>19050</xdr:colOff>
                    <xdr:row>42</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Case Controls Worksheet</vt:lpstr>
      <vt:lpstr>Inlet_Temp</vt:lpstr>
      <vt:lpstr>Num</vt:lpstr>
      <vt:lpstr>'Case Controls Worksheet'!Print_Area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Williams</dc:creator>
  <cp:lastModifiedBy>Nicole Williams</cp:lastModifiedBy>
  <cp:lastPrinted>2016-03-07T15:33:23Z</cp:lastPrinted>
  <dcterms:created xsi:type="dcterms:W3CDTF">2014-12-23T13:51:10Z</dcterms:created>
  <dcterms:modified xsi:type="dcterms:W3CDTF">2016-03-07T16:27:07Z</dcterms:modified>
</cp:coreProperties>
</file>